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9" activeTab="12"/>
  </bookViews>
  <sheets>
    <sheet name="Sheet1" sheetId="13" r:id="rId1"/>
    <sheet name="部门收支总表" sheetId="1" r:id="rId2"/>
    <sheet name="部门收入总表" sheetId="2" r:id="rId3"/>
    <sheet name="部门支出总表" sheetId="3" r:id="rId4"/>
    <sheet name="财政拨款收支总表" sheetId="4" r:id="rId5"/>
    <sheet name="一般公共预算支出表" sheetId="5" r:id="rId6"/>
    <sheet name="一般公共预算基本支出" sheetId="6" r:id="rId7"/>
    <sheet name="政府性基金支出表" sheetId="7" r:id="rId8"/>
    <sheet name="一般公共预算“三公经费”预算表" sheetId="8" r:id="rId9"/>
    <sheet name="政府经济科目支出表" sheetId="9" r:id="rId10"/>
    <sheet name="部门经济科目支出表" sheetId="10" r:id="rId11"/>
    <sheet name="项目支出绩效目标表" sheetId="12" r:id="rId12"/>
    <sheet name="整体支出绩效目标表" sheetId="11" r:id="rId13"/>
  </sheets>
  <definedNames>
    <definedName name="_xlnm.Print_Area" localSheetId="10">部门经济科目支出表!$A$1:$C$63</definedName>
    <definedName name="_xlnm.Print_Area" localSheetId="2">部门收入总表!$A$1:$M$10</definedName>
    <definedName name="_xlnm.Print_Area" localSheetId="1">部门收支总表!$A$1:$D$16</definedName>
    <definedName name="_xlnm.Print_Area" localSheetId="3">部门支出总表!$A$1:$J$11</definedName>
    <definedName name="_xlnm.Print_Area" localSheetId="4">财政拨款收支总表!$A$1:$F$28</definedName>
    <definedName name="_xlnm.Print_Area" localSheetId="8">一般公共预算“三公经费”预算表!$A$1:$G$7</definedName>
    <definedName name="_xlnm.Print_Area" localSheetId="6">一般公共预算基本支出!$A$1:$E$50</definedName>
    <definedName name="_xlnm.Print_Area" localSheetId="5">一般公共预算支出表!$A$1:$G$11</definedName>
    <definedName name="_xlnm.Print_Area" localSheetId="9">政府经济科目支出表!$A$1:$D$38</definedName>
    <definedName name="_xlnm.Print_Area" localSheetId="7">政府性基金支出表!$A$1:$G$6</definedName>
    <definedName name="_xlnm.Print_Titles" localSheetId="10">部门经济科目支出表!$1:$6</definedName>
    <definedName name="_xlnm.Print_Titles" localSheetId="2">部门收入总表!$1:$6</definedName>
    <definedName name="_xlnm.Print_Titles" localSheetId="1">部门收支总表!$1:$5</definedName>
    <definedName name="_xlnm.Print_Titles" localSheetId="6">一般公共预算基本支出!$1:$5</definedName>
    <definedName name="_xlnm.Print_Titles" localSheetId="5">一般公共预算支出表!$1:$6</definedName>
    <definedName name="_xlnm.Print_Titles" localSheetId="9">政府经济科目支出表!$1:$6</definedName>
    <definedName name="_xlnm.Print_Titles" localSheetId="7">政府性基金支出表!$1:$6</definedName>
  </definedNames>
  <calcPr calcId="144525"/>
</workbook>
</file>

<file path=xl/sharedStrings.xml><?xml version="1.0" encoding="utf-8"?>
<sst xmlns="http://schemas.openxmlformats.org/spreadsheetml/2006/main" count="355">
  <si>
    <t>2019年部门预算公开表目录</t>
  </si>
  <si>
    <t>表  一：部门收支总表</t>
  </si>
  <si>
    <t>表  二：部门收入总表</t>
  </si>
  <si>
    <t>表  三：部门支出总表</t>
  </si>
  <si>
    <t>表  四：财政拨款收支总表</t>
  </si>
  <si>
    <t>表  五：一般公共预算支出表</t>
  </si>
  <si>
    <t>表  六：一般公共预算基本支出预算表</t>
  </si>
  <si>
    <t>表  七：政府性基金预算支出表</t>
  </si>
  <si>
    <t>表  九：一般公共预算“三公”经费预算表</t>
  </si>
  <si>
    <t>表  十：政府经济科目支出表</t>
  </si>
  <si>
    <t>表十一：部门经济科目支出表</t>
  </si>
  <si>
    <t>表十二：项目支出绩效目标表</t>
  </si>
  <si>
    <t>表十三：整体支出绩效目标表</t>
  </si>
  <si>
    <t>2019年部门收支总表</t>
  </si>
  <si>
    <t>编制单位：长沙高新技术产业开发区人力资源公共服务中心</t>
  </si>
  <si>
    <r>
      <rPr>
        <sz val="11"/>
        <color indexed="8"/>
        <rFont val="宋体"/>
        <charset val="134"/>
      </rPr>
      <t>单位</t>
    </r>
    <r>
      <rPr>
        <sz val="11"/>
        <color indexed="8"/>
        <rFont val="Tahoma"/>
        <charset val="134"/>
      </rPr>
      <t>:</t>
    </r>
    <r>
      <rPr>
        <sz val="11"/>
        <color indexed="8"/>
        <rFont val="宋体"/>
        <charset val="134"/>
      </rPr>
      <t>万元</t>
    </r>
  </si>
  <si>
    <r>
      <rPr>
        <sz val="11"/>
        <color indexed="8"/>
        <rFont val="宋体"/>
        <charset val="134"/>
      </rPr>
      <t>收</t>
    </r>
    <r>
      <rPr>
        <sz val="11"/>
        <color indexed="8"/>
        <rFont val="Tahoma"/>
        <charset val="134"/>
      </rPr>
      <t xml:space="preserve">                  </t>
    </r>
    <r>
      <rPr>
        <sz val="11"/>
        <color indexed="8"/>
        <rFont val="宋体"/>
        <charset val="134"/>
      </rPr>
      <t>入</t>
    </r>
  </si>
  <si>
    <r>
      <rPr>
        <sz val="11"/>
        <color indexed="8"/>
        <rFont val="宋体"/>
        <charset val="134"/>
      </rPr>
      <t>支</t>
    </r>
    <r>
      <rPr>
        <sz val="11"/>
        <color indexed="8"/>
        <rFont val="Tahoma"/>
        <charset val="134"/>
      </rPr>
      <t xml:space="preserve">                  </t>
    </r>
    <r>
      <rPr>
        <sz val="11"/>
        <color indexed="8"/>
        <rFont val="宋体"/>
        <charset val="134"/>
      </rPr>
      <t>出</t>
    </r>
  </si>
  <si>
    <r>
      <rPr>
        <sz val="11"/>
        <color indexed="8"/>
        <rFont val="宋体"/>
        <charset val="134"/>
      </rPr>
      <t>项</t>
    </r>
    <r>
      <rPr>
        <sz val="11"/>
        <color indexed="8"/>
        <rFont val="Tahoma"/>
        <charset val="134"/>
      </rPr>
      <t xml:space="preserve">         </t>
    </r>
    <r>
      <rPr>
        <sz val="11"/>
        <color indexed="8"/>
        <rFont val="宋体"/>
        <charset val="134"/>
      </rPr>
      <t>目</t>
    </r>
  </si>
  <si>
    <t>本年预算</t>
  </si>
  <si>
    <r>
      <rPr>
        <sz val="11"/>
        <color indexed="8"/>
        <rFont val="宋体"/>
        <charset val="134"/>
      </rPr>
      <t>一、财政拨款</t>
    </r>
    <r>
      <rPr>
        <sz val="11"/>
        <color indexed="8"/>
        <rFont val="Tahoma"/>
        <charset val="134"/>
      </rPr>
      <t>(</t>
    </r>
    <r>
      <rPr>
        <sz val="11"/>
        <color indexed="8"/>
        <rFont val="宋体"/>
        <charset val="134"/>
      </rPr>
      <t>补助</t>
    </r>
    <r>
      <rPr>
        <sz val="11"/>
        <color indexed="8"/>
        <rFont val="Tahoma"/>
        <charset val="134"/>
      </rPr>
      <t>)</t>
    </r>
  </si>
  <si>
    <t>一、基本支出</t>
  </si>
  <si>
    <t>二、财政专户管理事业收入</t>
  </si>
  <si>
    <t>二、项目支出</t>
  </si>
  <si>
    <t>三、事业单位经营服务收入</t>
  </si>
  <si>
    <t>三、事业单位经营支出</t>
  </si>
  <si>
    <t>四、上级补助收入</t>
  </si>
  <si>
    <t>四、对附属单位补助支出</t>
  </si>
  <si>
    <t>五、其它收入</t>
  </si>
  <si>
    <t>五、上缴上级支出</t>
  </si>
  <si>
    <r>
      <rPr>
        <sz val="11"/>
        <color indexed="8"/>
        <rFont val="宋体"/>
        <charset val="134"/>
      </rPr>
      <t>本</t>
    </r>
    <r>
      <rPr>
        <sz val="11"/>
        <color indexed="8"/>
        <rFont val="Tahoma"/>
        <charset val="134"/>
      </rPr>
      <t xml:space="preserve"> </t>
    </r>
    <r>
      <rPr>
        <sz val="11"/>
        <color indexed="8"/>
        <rFont val="宋体"/>
        <charset val="134"/>
      </rPr>
      <t>年</t>
    </r>
    <r>
      <rPr>
        <sz val="11"/>
        <color indexed="8"/>
        <rFont val="Tahoma"/>
        <charset val="134"/>
      </rPr>
      <t xml:space="preserve"> </t>
    </r>
    <r>
      <rPr>
        <sz val="11"/>
        <color indexed="8"/>
        <rFont val="宋体"/>
        <charset val="134"/>
      </rPr>
      <t>收</t>
    </r>
    <r>
      <rPr>
        <sz val="11"/>
        <color indexed="8"/>
        <rFont val="Tahoma"/>
        <charset val="134"/>
      </rPr>
      <t xml:space="preserve"> </t>
    </r>
    <r>
      <rPr>
        <sz val="11"/>
        <color indexed="8"/>
        <rFont val="宋体"/>
        <charset val="134"/>
      </rPr>
      <t>入</t>
    </r>
    <r>
      <rPr>
        <sz val="11"/>
        <color indexed="8"/>
        <rFont val="Tahoma"/>
        <charset val="134"/>
      </rPr>
      <t xml:space="preserve"> </t>
    </r>
    <r>
      <rPr>
        <sz val="11"/>
        <color indexed="8"/>
        <rFont val="宋体"/>
        <charset val="134"/>
      </rPr>
      <t>合</t>
    </r>
    <r>
      <rPr>
        <sz val="11"/>
        <color indexed="8"/>
        <rFont val="Tahoma"/>
        <charset val="134"/>
      </rPr>
      <t xml:space="preserve"> </t>
    </r>
    <r>
      <rPr>
        <sz val="11"/>
        <color indexed="8"/>
        <rFont val="宋体"/>
        <charset val="134"/>
      </rPr>
      <t>计</t>
    </r>
  </si>
  <si>
    <r>
      <rPr>
        <sz val="11"/>
        <color indexed="8"/>
        <rFont val="宋体"/>
        <charset val="134"/>
      </rPr>
      <t>本</t>
    </r>
    <r>
      <rPr>
        <sz val="11"/>
        <color indexed="8"/>
        <rFont val="Tahoma"/>
        <charset val="134"/>
      </rPr>
      <t xml:space="preserve"> </t>
    </r>
    <r>
      <rPr>
        <sz val="11"/>
        <color indexed="8"/>
        <rFont val="宋体"/>
        <charset val="134"/>
      </rPr>
      <t>年</t>
    </r>
    <r>
      <rPr>
        <sz val="11"/>
        <color indexed="8"/>
        <rFont val="Tahoma"/>
        <charset val="134"/>
      </rPr>
      <t xml:space="preserve"> </t>
    </r>
    <r>
      <rPr>
        <sz val="11"/>
        <color indexed="8"/>
        <rFont val="宋体"/>
        <charset val="134"/>
      </rPr>
      <t>支</t>
    </r>
    <r>
      <rPr>
        <sz val="11"/>
        <color indexed="8"/>
        <rFont val="Tahoma"/>
        <charset val="134"/>
      </rPr>
      <t xml:space="preserve"> </t>
    </r>
    <r>
      <rPr>
        <sz val="11"/>
        <color indexed="8"/>
        <rFont val="宋体"/>
        <charset val="134"/>
      </rPr>
      <t>出</t>
    </r>
    <r>
      <rPr>
        <sz val="11"/>
        <color indexed="8"/>
        <rFont val="Tahoma"/>
        <charset val="134"/>
      </rPr>
      <t xml:space="preserve"> </t>
    </r>
    <r>
      <rPr>
        <sz val="11"/>
        <color indexed="8"/>
        <rFont val="宋体"/>
        <charset val="134"/>
      </rPr>
      <t>合</t>
    </r>
    <r>
      <rPr>
        <sz val="11"/>
        <color indexed="8"/>
        <rFont val="Tahoma"/>
        <charset val="134"/>
      </rPr>
      <t xml:space="preserve"> </t>
    </r>
    <r>
      <rPr>
        <sz val="11"/>
        <color indexed="8"/>
        <rFont val="宋体"/>
        <charset val="134"/>
      </rPr>
      <t>计</t>
    </r>
  </si>
  <si>
    <t>六、用事业基金弥补收支差额</t>
  </si>
  <si>
    <t>六、结余分配</t>
  </si>
  <si>
    <t>七、上年结转</t>
  </si>
  <si>
    <t>七、结转下年</t>
  </si>
  <si>
    <r>
      <rPr>
        <sz val="11"/>
        <color indexed="8"/>
        <rFont val="宋体"/>
        <charset val="134"/>
      </rPr>
      <t>收</t>
    </r>
    <r>
      <rPr>
        <sz val="11"/>
        <color indexed="8"/>
        <rFont val="Tahoma"/>
        <charset val="134"/>
      </rPr>
      <t xml:space="preserve">  </t>
    </r>
    <r>
      <rPr>
        <sz val="11"/>
        <color indexed="8"/>
        <rFont val="宋体"/>
        <charset val="134"/>
      </rPr>
      <t>入</t>
    </r>
    <r>
      <rPr>
        <sz val="11"/>
        <color indexed="8"/>
        <rFont val="Tahoma"/>
        <charset val="134"/>
      </rPr>
      <t xml:space="preserve">  </t>
    </r>
    <r>
      <rPr>
        <sz val="11"/>
        <color indexed="8"/>
        <rFont val="宋体"/>
        <charset val="134"/>
      </rPr>
      <t>总</t>
    </r>
    <r>
      <rPr>
        <sz val="11"/>
        <color indexed="8"/>
        <rFont val="Tahoma"/>
        <charset val="134"/>
      </rPr>
      <t xml:space="preserve">  </t>
    </r>
    <r>
      <rPr>
        <sz val="11"/>
        <color indexed="8"/>
        <rFont val="宋体"/>
        <charset val="134"/>
      </rPr>
      <t>计</t>
    </r>
  </si>
  <si>
    <r>
      <rPr>
        <sz val="11"/>
        <color indexed="8"/>
        <rFont val="宋体"/>
        <charset val="134"/>
      </rPr>
      <t>支</t>
    </r>
    <r>
      <rPr>
        <sz val="11"/>
        <color indexed="8"/>
        <rFont val="Tahoma"/>
        <charset val="134"/>
      </rPr>
      <t xml:space="preserve">  </t>
    </r>
    <r>
      <rPr>
        <sz val="11"/>
        <color indexed="8"/>
        <rFont val="宋体"/>
        <charset val="134"/>
      </rPr>
      <t>出</t>
    </r>
    <r>
      <rPr>
        <sz val="11"/>
        <color indexed="8"/>
        <rFont val="Tahoma"/>
        <charset val="134"/>
      </rPr>
      <t xml:space="preserve">  </t>
    </r>
    <r>
      <rPr>
        <sz val="11"/>
        <color indexed="8"/>
        <rFont val="宋体"/>
        <charset val="134"/>
      </rPr>
      <t>总</t>
    </r>
    <r>
      <rPr>
        <sz val="11"/>
        <color indexed="8"/>
        <rFont val="Tahoma"/>
        <charset val="134"/>
      </rPr>
      <t xml:space="preserve">  </t>
    </r>
    <r>
      <rPr>
        <sz val="11"/>
        <color indexed="8"/>
        <rFont val="宋体"/>
        <charset val="134"/>
      </rPr>
      <t>计</t>
    </r>
  </si>
  <si>
    <t>2019年部门收入总表</t>
  </si>
  <si>
    <t>单位：万元</t>
  </si>
  <si>
    <t>类</t>
  </si>
  <si>
    <t>款</t>
  </si>
  <si>
    <t>项</t>
  </si>
  <si>
    <t>功能科目</t>
  </si>
  <si>
    <t>合计</t>
  </si>
  <si>
    <r>
      <rPr>
        <sz val="11"/>
        <color indexed="8"/>
        <rFont val="宋体"/>
        <charset val="134"/>
      </rPr>
      <t>财政拨款</t>
    </r>
    <r>
      <rPr>
        <sz val="11"/>
        <color indexed="8"/>
        <rFont val="Tahoma"/>
        <charset val="134"/>
      </rPr>
      <t xml:space="preserve">  (</t>
    </r>
    <r>
      <rPr>
        <sz val="11"/>
        <color indexed="8"/>
        <rFont val="宋体"/>
        <charset val="134"/>
      </rPr>
      <t>补助</t>
    </r>
    <r>
      <rPr>
        <sz val="11"/>
        <color indexed="8"/>
        <rFont val="Tahoma"/>
        <charset val="134"/>
      </rPr>
      <t>)</t>
    </r>
  </si>
  <si>
    <t>财政专户管理事业收入</t>
  </si>
  <si>
    <t>事业单位经营服务收入</t>
  </si>
  <si>
    <t>上级补助收入</t>
  </si>
  <si>
    <t>其它收入</t>
  </si>
  <si>
    <t>用事业基金弥补收支差额</t>
  </si>
  <si>
    <t>上年结转</t>
  </si>
  <si>
    <t>金额</t>
  </si>
  <si>
    <r>
      <rPr>
        <sz val="11"/>
        <color indexed="8"/>
        <rFont val="宋体"/>
        <charset val="134"/>
      </rPr>
      <t>其中</t>
    </r>
    <r>
      <rPr>
        <sz val="11"/>
        <color indexed="8"/>
        <rFont val="Tahoma"/>
        <charset val="134"/>
      </rPr>
      <t>:</t>
    </r>
    <r>
      <rPr>
        <sz val="11"/>
        <color indexed="8"/>
        <rFont val="宋体"/>
        <charset val="134"/>
      </rPr>
      <t>经费拨款</t>
    </r>
  </si>
  <si>
    <t>**</t>
  </si>
  <si>
    <t>208</t>
  </si>
  <si>
    <t>社会保障和就业支出</t>
  </si>
  <si>
    <t>01</t>
  </si>
  <si>
    <t>人力资源和社会保障管理事务</t>
  </si>
  <si>
    <t xml:space="preserve">  行政运行</t>
  </si>
  <si>
    <t>99</t>
  </si>
  <si>
    <t xml:space="preserve">  其他人力资源和社会保障管理事务支出</t>
  </si>
  <si>
    <t>2019年部门支出总表</t>
  </si>
  <si>
    <t>科目编码</t>
  </si>
  <si>
    <t>总  计</t>
  </si>
  <si>
    <t>基本支出</t>
  </si>
  <si>
    <t>项目支出</t>
  </si>
  <si>
    <t>事业单位经营支出</t>
  </si>
  <si>
    <t>对附属单位补助支出</t>
  </si>
  <si>
    <t>上缴上级支出</t>
  </si>
  <si>
    <t>2019年财政拨款收支总表</t>
  </si>
  <si>
    <t>收                  入</t>
  </si>
  <si>
    <t>支                  出</t>
  </si>
  <si>
    <t>项目</t>
  </si>
  <si>
    <t>一般公共预算</t>
  </si>
  <si>
    <t>政府性基金预算</t>
  </si>
  <si>
    <t>一、本年收入</t>
  </si>
  <si>
    <t>一、本年支出</t>
  </si>
  <si>
    <t>1、一般公共预算拨款</t>
  </si>
  <si>
    <t>1、一般公共服务支出</t>
  </si>
  <si>
    <t>2、政府性基金预算拨款</t>
  </si>
  <si>
    <t>2、外交支出</t>
  </si>
  <si>
    <t>3、公共安全</t>
  </si>
  <si>
    <t>4、教育支出</t>
  </si>
  <si>
    <t>5、科学技术支出</t>
  </si>
  <si>
    <t>6、文化体育与传媒支出</t>
  </si>
  <si>
    <t>7、社会保障和就业支出</t>
  </si>
  <si>
    <t>8、社会保险基金支出</t>
  </si>
  <si>
    <t>9、医疗卫生与计划生育支出</t>
  </si>
  <si>
    <t>二、上年结转</t>
  </si>
  <si>
    <t>10、节能环保支出</t>
  </si>
  <si>
    <t>11、城乡社区支出</t>
  </si>
  <si>
    <t>12、农林水支出</t>
  </si>
  <si>
    <t>13、交通运输支出</t>
  </si>
  <si>
    <t>14、资源勘探信息等支出</t>
  </si>
  <si>
    <t>15、商业服务业等支出</t>
  </si>
  <si>
    <t>16、援助其他地区支出</t>
  </si>
  <si>
    <t>17、国土海洋气象等支出</t>
  </si>
  <si>
    <t>18、住房保障支出</t>
  </si>
  <si>
    <t>19、粮油物资储备支出</t>
  </si>
  <si>
    <t>20、其他支出</t>
  </si>
  <si>
    <t>二、结转下年</t>
  </si>
  <si>
    <t>收 入 总 计</t>
  </si>
  <si>
    <t>支 出 总 计</t>
  </si>
  <si>
    <t>2019年一般公共预算支出明细表</t>
  </si>
  <si>
    <t xml:space="preserve"> 功能科目</t>
  </si>
  <si>
    <t>2019年一般公共预算基本支出明细表</t>
  </si>
  <si>
    <t>单位:万元</t>
  </si>
  <si>
    <t>经济科目</t>
  </si>
  <si>
    <t>经济科目名称</t>
  </si>
  <si>
    <t>总计</t>
  </si>
  <si>
    <t>人员经费</t>
  </si>
  <si>
    <t>公用经费</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</si>
  <si>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</si>
  <si>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</si>
  <si>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</si>
  <si>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</si>
  <si>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</si>
  <si>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</si>
  <si>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</si>
  <si>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</si>
  <si>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</si>
  <si>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</si>
  <si>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</si>
  <si>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</si>
  <si>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</si>
  <si>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</si>
  <si>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</si>
  <si>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</si>
  <si>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</si>
  <si>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</si>
  <si>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</si>
  <si>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</si>
  <si>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</si>
  <si>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</si>
  <si>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</si>
  <si>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</si>
  <si>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</si>
  <si>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</si>
  <si>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</si>
  <si>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</si>
  <si>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</si>
  <si>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</si>
  <si>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劳务费</t>
  </si>
  <si>
    <t>委托业务费</t>
  </si>
  <si>
    <t>工会经费</t>
  </si>
  <si>
    <t>福利费</t>
  </si>
  <si>
    <t>公务用车运行维护费</t>
  </si>
  <si>
    <t>其他交通费用</t>
  </si>
  <si>
    <t>税金及附加费用</t>
  </si>
  <si>
    <t>其他商品和服务支出</t>
  </si>
  <si>
    <t>离休费</t>
  </si>
  <si>
    <t>退休费</t>
  </si>
  <si>
    <t>抚恤金</t>
  </si>
  <si>
    <t>生活补助</t>
  </si>
  <si>
    <t>奖励金</t>
  </si>
  <si>
    <t>办公设备购置</t>
  </si>
  <si>
    <t>2019年政府性基金支出明细表</t>
  </si>
  <si>
    <t>备注：管委会机关无政府性基金支出</t>
  </si>
  <si>
    <t>2019年“三公”经费预算表</t>
  </si>
  <si>
    <t>部门名称</t>
  </si>
  <si>
    <t>三公经费预（决）算数（财政拨款）</t>
  </si>
  <si>
    <t>小计</t>
  </si>
  <si>
    <t>因公出国（境）费</t>
  </si>
  <si>
    <t>公务用车购置及运行费</t>
  </si>
  <si>
    <t>其中：公务用车购置</t>
  </si>
  <si>
    <t>其中：公务用车运行费</t>
  </si>
  <si>
    <t>管委会机关</t>
  </si>
  <si>
    <r>
      <rPr>
        <sz val="11"/>
        <color indexed="8"/>
        <rFont val="宋体"/>
        <charset val="134"/>
      </rPr>
      <t xml:space="preserve"> </t>
    </r>
    <r>
      <rPr>
        <sz val="11"/>
        <color indexed="8"/>
        <rFont val="宋体"/>
        <charset val="134"/>
      </rPr>
      <t xml:space="preserve">    </t>
    </r>
  </si>
  <si>
    <t>2019年政府经济科目支出明细表</t>
  </si>
  <si>
    <t>政府经济科目</t>
  </si>
  <si>
    <t>政府经济科目名称</t>
  </si>
  <si>
    <t>机关工资福利支出</t>
  </si>
  <si>
    <t xml:space="preserve">  501</t>
  </si>
  <si>
    <t>50101</t>
  </si>
  <si>
    <t xml:space="preserve">  工资奖金津补贴</t>
  </si>
  <si>
    <t>50102</t>
  </si>
  <si>
    <t xml:space="preserve">  社会保障缴费</t>
  </si>
  <si>
    <t>50103</t>
  </si>
  <si>
    <t xml:space="preserve">  住房公积金</t>
  </si>
  <si>
    <t>50199</t>
  </si>
  <si>
    <t xml:space="preserve">  其他工资福利支出</t>
  </si>
  <si>
    <t>502</t>
  </si>
  <si>
    <t>机关商品和服务支出</t>
  </si>
  <si>
    <t xml:space="preserve">  502</t>
  </si>
  <si>
    <t>50201</t>
  </si>
  <si>
    <t xml:space="preserve">  办公经费</t>
  </si>
  <si>
    <t>50202</t>
  </si>
  <si>
    <t xml:space="preserve">  会议费</t>
  </si>
  <si>
    <t>50203</t>
  </si>
  <si>
    <t xml:space="preserve">  培训费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</si>
  <si>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</si>
  <si>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</si>
  <si>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</si>
  <si>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</si>
  <si>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</si>
  <si>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</si>
  <si>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</si>
  <si>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</si>
  <si>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</si>
  <si>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</si>
  <si>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</si>
  <si>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</si>
  <si>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</si>
  <si>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机关资本性支出（一）</t>
  </si>
  <si>
    <t xml:space="preserve">  503</t>
  </si>
  <si>
    <t>50306</t>
  </si>
  <si>
    <t xml:space="preserve">  设备购置</t>
  </si>
  <si>
    <t>50307</t>
  </si>
  <si>
    <t>大型修缮</t>
  </si>
  <si>
    <t>50399</t>
  </si>
  <si>
    <t xml:space="preserve">  其他资本性支出</t>
  </si>
  <si>
    <t>505</t>
  </si>
  <si>
    <t>对事业单位经常性补助</t>
  </si>
  <si>
    <t xml:space="preserve">  505</t>
  </si>
  <si>
    <t>50501</t>
  </si>
  <si>
    <t xml:space="preserve">  工资福利支出</t>
  </si>
  <si>
    <t>50502</t>
  </si>
  <si>
    <t xml:space="preserve">  商品和服务支出</t>
  </si>
  <si>
    <t>506</t>
  </si>
  <si>
    <t>对事业单位资本性补助</t>
  </si>
  <si>
    <t xml:space="preserve">  506</t>
  </si>
  <si>
    <t>50601</t>
  </si>
  <si>
    <t xml:space="preserve">  资本性支出（一）</t>
  </si>
  <si>
    <t>50602</t>
  </si>
  <si>
    <t xml:space="preserve">  资本性支出（二）</t>
  </si>
  <si>
    <t>507</t>
  </si>
  <si>
    <t>其他对企业补助</t>
  </si>
  <si>
    <t>50799</t>
  </si>
  <si>
    <t>509</t>
  </si>
  <si>
    <t>对个人和家庭的补助</t>
  </si>
  <si>
    <t xml:space="preserve">  509</t>
  </si>
  <si>
    <t>50901</t>
  </si>
  <si>
    <t xml:space="preserve">  社会福利和救助</t>
  </si>
  <si>
    <t>50905</t>
  </si>
  <si>
    <t xml:space="preserve">  离退休费</t>
  </si>
  <si>
    <t>50999</t>
  </si>
  <si>
    <t xml:space="preserve">  其他对个人和家庭补助</t>
  </si>
  <si>
    <t>2019年部门经济科目支出明细表</t>
  </si>
  <si>
    <t>部门经济科目</t>
  </si>
  <si>
    <t>部门经济科目名称</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</si>
  <si>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</si>
  <si>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</si>
  <si>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</si>
  <si>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</si>
  <si>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</si>
  <si>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</si>
  <si>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</si>
  <si>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</si>
  <si>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</si>
  <si>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</si>
  <si>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</si>
  <si>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医疗费</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</si>
  <si>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</si>
  <si>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</si>
  <si>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</si>
  <si>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</si>
  <si>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</si>
  <si>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</si>
  <si>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</si>
  <si>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</si>
  <si>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</si>
  <si>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</si>
  <si>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</si>
  <si>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维修(护)费</t>
  </si>
  <si>
    <t xml:space="preserve">  租赁费</t>
  </si>
  <si>
    <t xml:space="preserve">  专用材料费</t>
  </si>
  <si>
    <t xml:space="preserve">  劳务费</t>
  </si>
  <si>
    <t xml:space="preserve">  工会经费</t>
  </si>
  <si>
    <t xml:space="preserve">  福利费</t>
  </si>
  <si>
    <t xml:space="preserve">  其他交通费用</t>
  </si>
  <si>
    <t xml:space="preserve">  税金及附加费用</t>
  </si>
  <si>
    <t xml:space="preserve">  离休费</t>
  </si>
  <si>
    <t xml:space="preserve">  退休费</t>
  </si>
  <si>
    <t xml:space="preserve">  抚恤金</t>
  </si>
  <si>
    <t xml:space="preserve">  生活补助</t>
  </si>
  <si>
    <t xml:space="preserve">  奖励金</t>
  </si>
  <si>
    <t xml:space="preserve">  其他对个人和家庭的补助支出</t>
  </si>
  <si>
    <t>资本性支出（基本建设）</t>
  </si>
  <si>
    <t xml:space="preserve">  办公设备购置</t>
  </si>
  <si>
    <t xml:space="preserve">  专用设备购置</t>
  </si>
  <si>
    <t>资本性支出</t>
  </si>
  <si>
    <t>信息网络及软件购置更新</t>
  </si>
  <si>
    <t>项目支出绩效目标表</t>
  </si>
  <si>
    <t>单位名称：长沙高新技术产业开发区人力资源公共服务中心</t>
  </si>
  <si>
    <t>单位代码</t>
  </si>
  <si>
    <t>单位（专项）名称</t>
  </si>
  <si>
    <t>专项性质</t>
  </si>
  <si>
    <t>资金总额</t>
  </si>
  <si>
    <t>资金投向</t>
  </si>
  <si>
    <t>专项资金管理办法</t>
  </si>
  <si>
    <t>专项立项依据</t>
  </si>
  <si>
    <t>专项长期绩效目标</t>
  </si>
  <si>
    <t>专项年度绩效目标</t>
  </si>
  <si>
    <t>专项年度实施进度计划</t>
  </si>
  <si>
    <t>专项保障措施</t>
  </si>
  <si>
    <t>市级支出</t>
  </si>
  <si>
    <t>对区县专项转移支付</t>
  </si>
  <si>
    <t/>
  </si>
  <si>
    <t>长沙高新技术产业开发区人力资源公共服务中心</t>
  </si>
  <si>
    <t>招聘会专项经费</t>
  </si>
  <si>
    <t>持续项目</t>
  </si>
  <si>
    <t>长沙高新技术产业开发区人力资源公共服务中心财务管理制度</t>
  </si>
  <si>
    <t xml:space="preserve">1、人才市场每月5日、15日、25日举行常规招聘会，全年30场次以上，均不向企业和求职者收费。专项经费主要用于常规招聘会常年广告投放（移动电视、麓谷报、网络等）
2、年初举办春风行动大型招聘会2场（160家企业），专项经费主要用于广告投放，资料制作，展位布置，交通支出，企业用餐等。
3、上半年在株洲职教城举办一场技能人才大型招聘会（100家企业），专项经费主要用于广告投放，交通支出，场地支出，布置支出，企业用餐等。
4、根据园区企业招聘需求和企业反馈意见，在省内选择2所重点大学，举办2场大型综合性人才招聘会，专项经费主要用于广告投放，交通支出，场地支出，布置支出，企业用餐等。
5、组织园区企业到各类职业院校招聘技能型人才，专项经费主要用于广告投放，交通支出，场地支出，布置支出，企业用餐等。
6、组织园区20家重点企业，到深圳招聘返湘有工作经验的中高级专业技术人才，专项经费主要用于广告投放，交通支出，住宿支出，场地支出，布置支出，企业用餐等。
7、赴成都（四川大学、中国电子科技大学）、西安（西安交大、西安电子科技大学）、武汉（华中科技、武汉大学）等地举办长沙高新区电子信息产业/移动互联网产业专场招聘会。
8、组织企业到湘西、益阳、张家界等地，举办劳务输出对接会，解决园区企业招工难问题，经费用于招聘交通、食宿和当地宣传费
</t>
  </si>
  <si>
    <t>为园区企业提供良好的招聘平台，使企业在高新区发展有人可用，无用工难得问题。</t>
  </si>
  <si>
    <t>带领有招聘需求的企业，按照不同招聘需求召开各类型招聘会、</t>
  </si>
  <si>
    <t>按月、季推行各项工作计划。</t>
  </si>
  <si>
    <t>严格执行国家财经法律法规和内部财务财产管理制度，控制和规范管理经费支出，增强经费预算刚性，提高资金使用效益。</t>
  </si>
  <si>
    <t>送岗位进社区(村)公共就业服务</t>
  </si>
  <si>
    <t>组织园区企业到两街道举办10场送岗位下乡、进社区拆迁农民就业招聘会</t>
  </si>
  <si>
    <t>让园区农民在拆迁后失地不失业，工作不必去远方，生活可持续发展</t>
  </si>
  <si>
    <t>带领园区企业有正对性的到，高新区的社区村镇招收当地人员。</t>
  </si>
  <si>
    <t>人事代理公共服务专项经费</t>
  </si>
  <si>
    <t>1、档案袋、档案夹、档案材料扫描复印、机要袋、档案封条、档案装订、业务办理服务指南、各类表格、名册资料印制等
2、根据《干部档案工作条例》、《中共中央组织部  人力资源社会保障部等五部门关于进一步加强流动人员人事档案管理服务工作的通知》规定，人事档案应通过机要交通或派专人送取，严禁个人自带档案转递。
3、每年学生毕业季都有大量档案寄到人才中心，为方便查询，需尽快将信息录入到系统中，任务重，时间紧，人员素质要求高，几年来，在进行了充分市场调研的基础上，均按此薪酬标准支付实习生工资。另外省委、高新区党工委、本中心都开发了党建平台系统，需要组织流动党员注册、学习、完善相关内容。</t>
  </si>
  <si>
    <t>管理园区员工的档案、户口、党组织关系等</t>
  </si>
  <si>
    <t>对转入转出的园区员工的档案户口进行管理的办理各项相关业务</t>
  </si>
  <si>
    <t>高层次人才服务及联谊会活动</t>
  </si>
  <si>
    <t>一次性项目</t>
  </si>
  <si>
    <t>1、每年向市高层次人才联谊会上交高新区分会会费
2、在元宵节之际举办全区高层次人才大型联谊活动
3、举办2期人才沙龙主题活动
4、高新“555人才计划”已引入人才100多名，体检按2400元/人计算，组织1-2批有突出贡献专家外出疗养和参观交流
5、人才新政宣传、培训，日常业务办理所需资料印制、保管，相关设备采购和维护维修等</t>
  </si>
  <si>
    <t>让高端人才愿意来园区，来了之后愿意长久的留在园区做贡献</t>
  </si>
  <si>
    <t>通过组织各种交流活动，增进人才间的沟通及对高新区的感情。</t>
  </si>
  <si>
    <t>企业人力资源培训专项经费</t>
  </si>
  <si>
    <t>每个季度组织一次园区企业人才资源业务学习培训</t>
  </si>
  <si>
    <t>增强高新区企业HR的专业性</t>
  </si>
  <si>
    <t>学习HR相关业务知识</t>
  </si>
  <si>
    <t>同行计划</t>
  </si>
  <si>
    <t>长沙高新区与同济大学共建“同行计划”实践基地和人才引进合作关系，暑期30名左右同济大学优秀学生到高新区开展暑期社会实践、课题调研、挂职锻炼、就业实习等。经费用于实习补贴，集中酒店住宿、租车、集体活动、总结会议、保险等。</t>
  </si>
  <si>
    <t>搭建优秀大学与园区优秀企业的桥梁</t>
  </si>
  <si>
    <t>暑期组织同济大学的高材生进去园区优秀企业实习，同学们将同济大学的最新学术带入企业，企业向名校学生展示高新区风采</t>
  </si>
  <si>
    <t>长沙高新人才网服务器托管专项经费</t>
  </si>
  <si>
    <t>长沙高新人才网站2台服务器托管，受托公司每年收取托管费以及增加服务器异地备份</t>
  </si>
  <si>
    <t>保证数据的安全及完整</t>
  </si>
  <si>
    <t>保证网站运行正常</t>
  </si>
  <si>
    <t>公共服务运行专项经费</t>
  </si>
  <si>
    <t>中心2700平方米的公共服务场地的物业管理费，以及因公共服务场地产生的水电费、保安保洁、维护维修等费用</t>
  </si>
  <si>
    <t>为招聘会、培训等提供整洁、舒适、现代化的场地</t>
  </si>
  <si>
    <t>维护公共服务场地的正常运行</t>
  </si>
  <si>
    <t>实习实训基地建设</t>
  </si>
  <si>
    <t>为贯彻落实长沙市人才新政22条，根据省、市组织部关于2019年在国家级园区建立高校实习实训基地工作安排，2018年12月27日，在湖南大学陈志红副书记代表长沙高新区与湖南大学、湖南师范大学、中南大学、湖南理工大学和湖南农业大学五所大学签订了“长沙市首批大学生实习实训基地合作框架协议”，加强长沙国家级园区与驻长高校深入广泛合作。</t>
  </si>
  <si>
    <t>暑期组织协议大学的高材生进去园区优秀企业实习，同学们将大学的最新学术带入企业，企业向名校学生展示高新区风采</t>
  </si>
  <si>
    <t>整体支出绩效目标表</t>
  </si>
  <si>
    <t>年度预算申请</t>
  </si>
  <si>
    <t>部门职能职责描述</t>
  </si>
  <si>
    <t>整体绩效目标</t>
  </si>
  <si>
    <t>部门整体支出年度绩效目标</t>
  </si>
  <si>
    <t>按收入性质分</t>
  </si>
  <si>
    <t>按支出性质分</t>
  </si>
  <si>
    <t>产出指标</t>
  </si>
  <si>
    <t>效益指标</t>
  </si>
  <si>
    <t>政府性基金拨款</t>
  </si>
  <si>
    <t>纳入专户的非税收入拨款</t>
  </si>
  <si>
    <t>其他资金</t>
  </si>
  <si>
    <t>负责落实公共就业和人才服务相关政策；负责对园区内用人单位和劳动者提供基本公共就业和人才服务，对园区内用人单位提供招聘服务和相关事务代理；负责建设园区内公共就业和人才服务信息系统；负责统筹指导协调园区内人力资源公共服务。</t>
  </si>
  <si>
    <t>以服务品牌建设为主题，突出公共服务属性，抓好人才服务，支撑产业发展，创新公共就业，服务社会民生，提升服务质量，争创品牌特色，加强内部管理，打造服务团队</t>
  </si>
  <si>
    <t xml:space="preserve"> </t>
  </si>
</sst>
</file>

<file path=xl/styles.xml><?xml version="1.0" encoding="utf-8"?>
<styleSheet xmlns="http://schemas.openxmlformats.org/spreadsheetml/2006/main">
  <numFmts count="11">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 numFmtId="177" formatCode=";;"/>
    <numFmt numFmtId="178" formatCode="#,##0.00_);\(#,##0.00\)"/>
    <numFmt numFmtId="179" formatCode="#,##0.00_ "/>
    <numFmt numFmtId="180" formatCode="#,##0.00_);[Red]\(#,##0.00\)"/>
    <numFmt numFmtId="181" formatCode="#,##0.00_ ;[Red]\-#,##0.00\ "/>
    <numFmt numFmtId="182" formatCode="* #,##0.00;* \-#,##0.00;* &quot;&quot;??;@"/>
  </numFmts>
  <fonts count="39">
    <font>
      <sz val="12"/>
      <name val="宋体"/>
      <charset val="134"/>
    </font>
    <font>
      <b/>
      <sz val="10"/>
      <name val="宋体"/>
      <charset val="134"/>
    </font>
    <font>
      <b/>
      <sz val="22"/>
      <name val="宋体"/>
      <charset val="134"/>
    </font>
    <font>
      <sz val="10"/>
      <name val="宋体"/>
      <charset val="134"/>
    </font>
    <font>
      <sz val="8"/>
      <color indexed="8"/>
      <name val="宋体"/>
      <charset val="134"/>
    </font>
    <font>
      <sz val="11"/>
      <name val="宋体"/>
      <charset val="134"/>
    </font>
    <font>
      <b/>
      <sz val="20"/>
      <name val="宋体"/>
      <charset val="134"/>
    </font>
    <font>
      <sz val="11"/>
      <color indexed="8"/>
      <name val="宋体"/>
      <charset val="134"/>
    </font>
    <font>
      <b/>
      <sz val="11"/>
      <name val="宋体"/>
      <charset val="134"/>
    </font>
    <font>
      <b/>
      <sz val="18"/>
      <color indexed="8"/>
      <name val="宋体"/>
      <charset val="134"/>
    </font>
    <font>
      <b/>
      <sz val="16"/>
      <name val="宋体"/>
      <charset val="134"/>
    </font>
    <font>
      <sz val="11"/>
      <color indexed="8"/>
      <name val="Tahoma"/>
      <charset val="134"/>
    </font>
    <font>
      <b/>
      <sz val="24"/>
      <color indexed="8"/>
      <name val="宋体"/>
      <charset val="134"/>
    </font>
    <font>
      <b/>
      <sz val="26"/>
      <color indexed="8"/>
      <name val="宋体"/>
      <charset val="134"/>
    </font>
    <font>
      <b/>
      <sz val="18"/>
      <name val="宋体"/>
      <charset val="134"/>
    </font>
    <font>
      <sz val="11"/>
      <color theme="1"/>
      <name val="宋体"/>
      <charset val="134"/>
      <scheme val="minor"/>
    </font>
    <font>
      <sz val="11"/>
      <color theme="1"/>
      <name val="宋体"/>
      <charset val="0"/>
      <scheme val="minor"/>
    </font>
    <font>
      <sz val="11"/>
      <color indexed="20"/>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indexed="17"/>
      <name val="宋体"/>
      <charset val="134"/>
    </font>
    <font>
      <sz val="11"/>
      <color theme="0"/>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b/>
      <sz val="11"/>
      <color rgb="FFFA7D00"/>
      <name val="宋体"/>
      <charset val="0"/>
      <scheme val="minor"/>
    </font>
    <font>
      <sz val="10"/>
      <color indexed="8"/>
      <name val="宋体"/>
      <charset val="134"/>
    </font>
    <font>
      <b/>
      <sz val="15"/>
      <color theme="3"/>
      <name val="宋体"/>
      <charset val="134"/>
      <scheme val="minor"/>
    </font>
    <font>
      <sz val="9"/>
      <name val="宋体"/>
      <charset val="134"/>
    </font>
    <font>
      <sz val="11"/>
      <color rgb="FF0061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indexed="2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7">
    <xf numFmtId="0" fontId="0" fillId="0" borderId="0">
      <alignment vertical="center"/>
    </xf>
    <xf numFmtId="42" fontId="15" fillId="0" borderId="0" applyFont="0" applyFill="0" applyBorder="0" applyAlignment="0" applyProtection="0">
      <alignment vertical="center"/>
    </xf>
    <xf numFmtId="0" fontId="16" fillId="25" borderId="0" applyNumberFormat="0" applyBorder="0" applyAlignment="0" applyProtection="0">
      <alignment vertical="center"/>
    </xf>
    <xf numFmtId="0" fontId="36" fillId="28" borderId="2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12"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32" fillId="0" borderId="0" applyNumberFormat="0" applyFill="0" applyBorder="0" applyAlignment="0" applyProtection="0">
      <alignment vertical="center"/>
    </xf>
    <xf numFmtId="9" fontId="15" fillId="0" borderId="0" applyFont="0" applyFill="0" applyBorder="0" applyAlignment="0" applyProtection="0">
      <alignment vertical="center"/>
    </xf>
    <xf numFmtId="0" fontId="17" fillId="4" borderId="0" applyNumberFormat="0" applyBorder="0" applyAlignment="0" applyProtection="0">
      <alignment vertical="center"/>
    </xf>
    <xf numFmtId="0" fontId="35" fillId="0" borderId="0" applyNumberFormat="0" applyFill="0" applyBorder="0" applyAlignment="0" applyProtection="0">
      <alignment vertical="center"/>
    </xf>
    <xf numFmtId="0" fontId="15" fillId="19" borderId="21" applyNumberFormat="0" applyFont="0" applyAlignment="0" applyProtection="0">
      <alignment vertical="center"/>
    </xf>
    <xf numFmtId="0" fontId="11" fillId="0" borderId="0"/>
    <xf numFmtId="0" fontId="22" fillId="22"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xf numFmtId="0" fontId="17" fillId="4" borderId="0" applyNumberFormat="0" applyBorder="0" applyAlignment="0" applyProtection="0">
      <alignment vertical="center"/>
    </xf>
    <xf numFmtId="0" fontId="28" fillId="0" borderId="19" applyNumberFormat="0" applyFill="0" applyAlignment="0" applyProtection="0">
      <alignment vertical="center"/>
    </xf>
    <xf numFmtId="0" fontId="19" fillId="0" borderId="19" applyNumberFormat="0" applyFill="0" applyAlignment="0" applyProtection="0">
      <alignment vertical="center"/>
    </xf>
    <xf numFmtId="0" fontId="22" fillId="20" borderId="0" applyNumberFormat="0" applyBorder="0" applyAlignment="0" applyProtection="0">
      <alignment vertical="center"/>
    </xf>
    <xf numFmtId="0" fontId="23" fillId="0" borderId="23" applyNumberFormat="0" applyFill="0" applyAlignment="0" applyProtection="0">
      <alignment vertical="center"/>
    </xf>
    <xf numFmtId="0" fontId="17" fillId="4" borderId="0" applyNumberFormat="0" applyBorder="0" applyAlignment="0" applyProtection="0">
      <alignment vertical="center"/>
    </xf>
    <xf numFmtId="0" fontId="22" fillId="21" borderId="0" applyNumberFormat="0" applyBorder="0" applyAlignment="0" applyProtection="0">
      <alignment vertical="center"/>
    </xf>
    <xf numFmtId="0" fontId="25" fillId="15" borderId="20" applyNumberFormat="0" applyAlignment="0" applyProtection="0">
      <alignment vertical="center"/>
    </xf>
    <xf numFmtId="0" fontId="26" fillId="15" borderId="22" applyNumberFormat="0" applyAlignment="0" applyProtection="0">
      <alignment vertical="center"/>
    </xf>
    <xf numFmtId="0" fontId="37" fillId="32" borderId="24" applyNumberFormat="0" applyAlignment="0" applyProtection="0">
      <alignment vertical="center"/>
    </xf>
    <xf numFmtId="0" fontId="16" fillId="26" borderId="0" applyNumberFormat="0" applyBorder="0" applyAlignment="0" applyProtection="0">
      <alignment vertical="center"/>
    </xf>
    <xf numFmtId="0" fontId="22" fillId="29" borderId="0" applyNumberFormat="0" applyBorder="0" applyAlignment="0" applyProtection="0">
      <alignment vertical="center"/>
    </xf>
    <xf numFmtId="0" fontId="18" fillId="0" borderId="18" applyNumberFormat="0" applyFill="0" applyAlignment="0" applyProtection="0">
      <alignment vertical="center"/>
    </xf>
    <xf numFmtId="0" fontId="38" fillId="0" borderId="25" applyNumberFormat="0" applyFill="0" applyAlignment="0" applyProtection="0">
      <alignment vertical="center"/>
    </xf>
    <xf numFmtId="0" fontId="30" fillId="24" borderId="0" applyNumberFormat="0" applyBorder="0" applyAlignment="0" applyProtection="0">
      <alignment vertical="center"/>
    </xf>
    <xf numFmtId="0" fontId="34" fillId="27" borderId="0" applyNumberFormat="0" applyBorder="0" applyAlignment="0" applyProtection="0">
      <alignment vertical="center"/>
    </xf>
    <xf numFmtId="0" fontId="22" fillId="14" borderId="0" applyNumberFormat="0" applyBorder="0" applyAlignment="0" applyProtection="0">
      <alignment vertical="center"/>
    </xf>
    <xf numFmtId="0" fontId="17" fillId="4"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7" fillId="0" borderId="0">
      <alignment vertical="center"/>
    </xf>
    <xf numFmtId="0" fontId="16" fillId="33" borderId="0" applyNumberFormat="0" applyBorder="0" applyAlignment="0" applyProtection="0">
      <alignment vertical="center"/>
    </xf>
    <xf numFmtId="0" fontId="22" fillId="7" borderId="0" applyNumberFormat="0" applyBorder="0" applyAlignment="0" applyProtection="0">
      <alignment vertical="center"/>
    </xf>
    <xf numFmtId="0" fontId="22" fillId="31"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22" fillId="30" borderId="0" applyNumberFormat="0" applyBorder="0" applyAlignment="0" applyProtection="0">
      <alignment vertical="center"/>
    </xf>
    <xf numFmtId="0" fontId="16" fillId="34" borderId="0" applyNumberFormat="0" applyBorder="0" applyAlignment="0" applyProtection="0">
      <alignment vertical="center"/>
    </xf>
    <xf numFmtId="0" fontId="22" fillId="23" borderId="0" applyNumberFormat="0" applyBorder="0" applyAlignment="0" applyProtection="0">
      <alignment vertical="center"/>
    </xf>
    <xf numFmtId="0" fontId="22" fillId="8" borderId="0" applyNumberFormat="0" applyBorder="0" applyAlignment="0" applyProtection="0">
      <alignment vertical="center"/>
    </xf>
    <xf numFmtId="0" fontId="16" fillId="13" borderId="0" applyNumberFormat="0" applyBorder="0" applyAlignment="0" applyProtection="0">
      <alignment vertical="center"/>
    </xf>
    <xf numFmtId="0" fontId="22" fillId="17"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21" fillId="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29"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9" fillId="0" borderId="0"/>
  </cellStyleXfs>
  <cellXfs count="171">
    <xf numFmtId="0" fontId="0" fillId="0" borderId="0" xfId="0">
      <alignment vertical="center"/>
    </xf>
    <xf numFmtId="0" fontId="0" fillId="0" borderId="0" xfId="0" applyFont="1">
      <alignment vertical="center"/>
    </xf>
    <xf numFmtId="0" fontId="0" fillId="0" borderId="0" xfId="0" applyAlignment="1">
      <alignment vertical="center" wrapText="1"/>
    </xf>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
    </xf>
    <xf numFmtId="0" fontId="3" fillId="0"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vertical="center" wrapText="1"/>
    </xf>
    <xf numFmtId="4" fontId="3" fillId="0" borderId="1" xfId="0" applyNumberFormat="1" applyFont="1" applyFill="1" applyBorder="1" applyAlignment="1" applyProtection="1">
      <alignment horizontal="right" vertical="center"/>
    </xf>
    <xf numFmtId="0" fontId="1" fillId="2" borderId="0" xfId="0" applyNumberFormat="1" applyFont="1" applyFill="1" applyAlignment="1" applyProtection="1">
      <alignment horizontal="right" vertical="center" wrapText="1"/>
    </xf>
    <xf numFmtId="0" fontId="1" fillId="0" borderId="0" xfId="0" applyNumberFormat="1" applyFont="1" applyFill="1" applyAlignment="1" applyProtection="1">
      <alignment horizontal="right" vertical="center" wrapText="1"/>
    </xf>
    <xf numFmtId="0" fontId="0" fillId="0" borderId="0" xfId="0" applyFont="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vertical="center" wrapText="1"/>
    </xf>
    <xf numFmtId="0" fontId="3" fillId="0" borderId="0" xfId="0" applyFont="1">
      <alignment vertical="center"/>
    </xf>
    <xf numFmtId="0" fontId="0" fillId="0" borderId="0" xfId="0" applyFill="1">
      <alignment vertical="center"/>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0" xfId="0" applyFont="1" applyFill="1">
      <alignment vertical="center"/>
    </xf>
    <xf numFmtId="0" fontId="3" fillId="0" borderId="0" xfId="0" applyFont="1" applyAlignment="1">
      <alignment vertical="center" wrapText="1"/>
    </xf>
    <xf numFmtId="0" fontId="3" fillId="0" borderId="0" xfId="0" applyNumberFormat="1" applyFont="1" applyFill="1" applyAlignment="1" applyProtection="1">
      <alignment horizontal="right" vertical="center" wrapText="1"/>
    </xf>
    <xf numFmtId="0" fontId="3" fillId="0" borderId="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5" fillId="0" borderId="0" xfId="0" applyFont="1">
      <alignment vertical="center"/>
    </xf>
    <xf numFmtId="0" fontId="5" fillId="0" borderId="0" xfId="0" applyFont="1" applyFill="1">
      <alignment vertical="center"/>
    </xf>
    <xf numFmtId="0" fontId="6" fillId="0" borderId="0" xfId="0" applyFont="1" applyAlignment="1">
      <alignment vertical="center"/>
    </xf>
    <xf numFmtId="0" fontId="7" fillId="0" borderId="0" xfId="61" applyFont="1" applyFill="1" applyAlignment="1">
      <alignment vertical="center"/>
    </xf>
    <xf numFmtId="0" fontId="5"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0" borderId="8" xfId="0" applyNumberFormat="1" applyFont="1" applyFill="1" applyBorder="1" applyAlignment="1">
      <alignment horizontal="left" vertical="center" wrapText="1"/>
    </xf>
    <xf numFmtId="0" fontId="8" fillId="0" borderId="8" xfId="0"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left" vertical="center" wrapText="1"/>
    </xf>
    <xf numFmtId="0" fontId="5" fillId="0" borderId="8"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179" fontId="5" fillId="0" borderId="1" xfId="0" applyNumberFormat="1" applyFont="1" applyFill="1" applyBorder="1" applyAlignment="1">
      <alignment horizontal="right" vertical="center" wrapText="1"/>
    </xf>
    <xf numFmtId="49" fontId="5" fillId="0" borderId="8" xfId="0" applyNumberFormat="1" applyFont="1" applyFill="1" applyBorder="1" applyAlignment="1">
      <alignment horizontal="center" vertical="center" wrapText="1"/>
    </xf>
    <xf numFmtId="0" fontId="5" fillId="0" borderId="10" xfId="0" applyNumberFormat="1" applyFont="1" applyFill="1" applyBorder="1" applyAlignment="1">
      <alignment horizontal="left" vertical="center" wrapText="1"/>
    </xf>
    <xf numFmtId="0"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8" fillId="0" borderId="8" xfId="0" applyNumberFormat="1" applyFont="1" applyFill="1" applyBorder="1" applyAlignment="1">
      <alignment horizontal="center" vertical="center" wrapText="1"/>
    </xf>
    <xf numFmtId="4" fontId="8" fillId="0" borderId="8" xfId="0" applyNumberFormat="1" applyFont="1" applyFill="1" applyBorder="1" applyAlignment="1">
      <alignment horizontal="right" vertical="center" wrapText="1"/>
    </xf>
    <xf numFmtId="4" fontId="5" fillId="0" borderId="8" xfId="0" applyNumberFormat="1" applyFont="1" applyFill="1" applyBorder="1" applyAlignment="1">
      <alignment horizontal="right" vertical="center" wrapText="1"/>
    </xf>
    <xf numFmtId="0" fontId="7" fillId="0" borderId="0" xfId="67" applyFill="1" applyAlignment="1">
      <alignment vertical="center" wrapText="1"/>
    </xf>
    <xf numFmtId="0" fontId="7" fillId="0" borderId="0" xfId="67" applyAlignment="1">
      <alignment vertical="center" wrapText="1"/>
    </xf>
    <xf numFmtId="0" fontId="9" fillId="0" borderId="0" xfId="67" applyFont="1" applyAlignment="1">
      <alignment horizontal="center" vertical="center" wrapText="1"/>
    </xf>
    <xf numFmtId="0" fontId="7" fillId="0" borderId="13" xfId="67" applyFont="1" applyFill="1" applyBorder="1" applyAlignment="1">
      <alignment horizontal="left" vertical="center" wrapText="1"/>
    </xf>
    <xf numFmtId="0" fontId="7" fillId="0" borderId="0" xfId="67" applyAlignment="1">
      <alignment horizontal="right" vertical="center" wrapText="1"/>
    </xf>
    <xf numFmtId="0" fontId="7" fillId="0" borderId="4" xfId="67" applyBorder="1" applyAlignment="1">
      <alignment horizontal="center" vertical="center" wrapText="1"/>
    </xf>
    <xf numFmtId="0" fontId="7" fillId="0" borderId="2" xfId="67" applyBorder="1" applyAlignment="1">
      <alignment horizontal="center" vertical="center" wrapText="1"/>
    </xf>
    <xf numFmtId="0" fontId="7" fillId="0" borderId="14" xfId="67" applyBorder="1" applyAlignment="1">
      <alignment horizontal="center" vertical="center" wrapText="1"/>
    </xf>
    <xf numFmtId="0" fontId="7" fillId="0" borderId="15" xfId="67" applyBorder="1" applyAlignment="1">
      <alignment horizontal="center" vertical="center" wrapText="1"/>
    </xf>
    <xf numFmtId="0" fontId="7" fillId="0" borderId="16" xfId="67" applyBorder="1" applyAlignment="1">
      <alignment horizontal="center" vertical="center" wrapText="1"/>
    </xf>
    <xf numFmtId="0" fontId="7" fillId="0" borderId="17" xfId="67" applyBorder="1" applyAlignment="1">
      <alignment horizontal="center" vertical="center" wrapText="1"/>
    </xf>
    <xf numFmtId="0" fontId="7" fillId="0" borderId="1" xfId="67" applyFont="1" applyBorder="1" applyAlignment="1">
      <alignment horizontal="center" vertical="center" wrapText="1"/>
    </xf>
    <xf numFmtId="0" fontId="7" fillId="0" borderId="1" xfId="67" applyNumberFormat="1" applyFill="1" applyBorder="1" applyAlignment="1">
      <alignment horizontal="center" vertical="center" wrapText="1"/>
    </xf>
    <xf numFmtId="180" fontId="7" fillId="0" borderId="17" xfId="67" applyNumberFormat="1" applyFill="1" applyBorder="1" applyAlignment="1">
      <alignment horizontal="right" vertical="center" wrapText="1"/>
    </xf>
    <xf numFmtId="0" fontId="7" fillId="0" borderId="1" xfId="67" applyNumberFormat="1" applyFont="1" applyFill="1" applyBorder="1" applyAlignment="1">
      <alignment horizontal="center" vertical="center" wrapText="1"/>
    </xf>
    <xf numFmtId="4" fontId="7" fillId="0" borderId="1" xfId="67" applyNumberFormat="1" applyFill="1" applyBorder="1" applyAlignment="1">
      <alignment horizontal="right" vertical="center" wrapText="1"/>
    </xf>
    <xf numFmtId="0" fontId="7" fillId="0" borderId="0" xfId="67" applyFont="1" applyAlignment="1">
      <alignment vertical="center" wrapText="1"/>
    </xf>
    <xf numFmtId="0" fontId="10" fillId="0" borderId="0" xfId="20" applyNumberFormat="1" applyFont="1" applyFill="1" applyAlignment="1" applyProtection="1">
      <alignment horizontal="center" vertical="center"/>
    </xf>
    <xf numFmtId="0" fontId="5" fillId="0" borderId="0" xfId="68" applyFont="1">
      <alignment vertical="center"/>
    </xf>
    <xf numFmtId="0" fontId="5" fillId="0" borderId="0" xfId="68" applyFont="1" applyAlignment="1">
      <alignment horizontal="right" vertical="center"/>
    </xf>
    <xf numFmtId="0" fontId="5" fillId="0" borderId="2" xfId="68" applyFont="1" applyBorder="1" applyAlignment="1">
      <alignment horizontal="center" vertical="center"/>
    </xf>
    <xf numFmtId="0" fontId="5" fillId="0" borderId="14" xfId="68" applyFont="1" applyBorder="1" applyAlignment="1">
      <alignment horizontal="center" vertical="center"/>
    </xf>
    <xf numFmtId="0" fontId="5" fillId="0" borderId="15" xfId="68" applyFont="1" applyBorder="1" applyAlignment="1">
      <alignment horizontal="center" vertical="center"/>
    </xf>
    <xf numFmtId="0" fontId="5" fillId="0" borderId="1" xfId="68" applyFont="1" applyBorder="1" applyAlignment="1">
      <alignment horizontal="center" vertical="center"/>
    </xf>
    <xf numFmtId="0" fontId="5" fillId="0" borderId="1" xfId="68" applyFont="1" applyBorder="1">
      <alignment vertical="center"/>
    </xf>
    <xf numFmtId="49" fontId="5" fillId="0" borderId="1" xfId="0" applyNumberFormat="1" applyFont="1" applyFill="1" applyBorder="1">
      <alignment vertical="center"/>
    </xf>
    <xf numFmtId="0" fontId="5" fillId="0" borderId="1" xfId="0" applyNumberFormat="1" applyFont="1" applyFill="1" applyBorder="1" applyAlignment="1">
      <alignment vertical="center" wrapText="1"/>
    </xf>
    <xf numFmtId="176" fontId="5" fillId="0" borderId="1" xfId="0" applyNumberFormat="1" applyFont="1" applyFill="1" applyBorder="1" applyAlignment="1">
      <alignment horizontal="right" vertical="center"/>
    </xf>
    <xf numFmtId="0" fontId="5" fillId="0" borderId="0" xfId="0" applyFont="1" applyAlignment="1">
      <alignment vertical="center" wrapText="1"/>
    </xf>
    <xf numFmtId="0" fontId="5" fillId="0" borderId="0" xfId="0" applyFont="1" applyFill="1" applyAlignment="1">
      <alignment vertical="center" wrapText="1"/>
    </xf>
    <xf numFmtId="0" fontId="10" fillId="0" borderId="0" xfId="0" applyFont="1" applyAlignment="1">
      <alignment horizontal="center" vertical="center" wrapText="1"/>
    </xf>
    <xf numFmtId="0" fontId="5" fillId="0" borderId="13" xfId="0" applyFont="1" applyFill="1" applyBorder="1" applyAlignment="1">
      <alignment horizontal="left" vertical="center" wrapText="1"/>
    </xf>
    <xf numFmtId="0" fontId="5" fillId="0" borderId="13" xfId="0" applyFont="1" applyBorder="1" applyAlignment="1">
      <alignment horizontal="right"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179" fontId="8" fillId="0" borderId="1" xfId="0" applyNumberFormat="1" applyFont="1" applyBorder="1" applyAlignment="1">
      <alignment horizontal="righ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right" vertical="center" wrapText="1"/>
    </xf>
    <xf numFmtId="178" fontId="5" fillId="0" borderId="1" xfId="0" applyNumberFormat="1" applyFont="1" applyFill="1" applyBorder="1" applyAlignment="1">
      <alignment horizontal="right" vertical="center" wrapText="1"/>
    </xf>
    <xf numFmtId="49" fontId="5" fillId="0" borderId="0" xfId="0" applyNumberFormat="1" applyFont="1" applyFill="1" applyAlignment="1">
      <alignment vertical="center" wrapText="1"/>
    </xf>
    <xf numFmtId="0" fontId="10" fillId="0" borderId="0" xfId="20" applyNumberFormat="1" applyFont="1" applyFill="1" applyAlignment="1" applyProtection="1">
      <alignment horizontal="center" vertical="center" wrapText="1"/>
    </xf>
    <xf numFmtId="0" fontId="5" fillId="0" borderId="13" xfId="68" applyFont="1" applyFill="1" applyBorder="1" applyAlignment="1">
      <alignment horizontal="left" vertical="center" wrapText="1"/>
    </xf>
    <xf numFmtId="0" fontId="5" fillId="0" borderId="0" xfId="68" applyFont="1" applyAlignment="1">
      <alignment vertical="center" wrapText="1"/>
    </xf>
    <xf numFmtId="0" fontId="5" fillId="0" borderId="2" xfId="68" applyFont="1" applyBorder="1" applyAlignment="1">
      <alignment horizontal="center" vertical="center" wrapText="1"/>
    </xf>
    <xf numFmtId="0" fontId="5" fillId="0" borderId="14" xfId="68" applyFont="1" applyBorder="1" applyAlignment="1">
      <alignment horizontal="center" vertical="center" wrapText="1"/>
    </xf>
    <xf numFmtId="0" fontId="5" fillId="0" borderId="15" xfId="68" applyFont="1" applyBorder="1" applyAlignment="1">
      <alignment horizontal="center" vertical="center" wrapText="1"/>
    </xf>
    <xf numFmtId="0" fontId="5" fillId="0" borderId="4" xfId="68" applyFont="1" applyBorder="1" applyAlignment="1">
      <alignment horizontal="center" vertical="center" wrapText="1"/>
    </xf>
    <xf numFmtId="0" fontId="5" fillId="0" borderId="1" xfId="68" applyFont="1" applyBorder="1" applyAlignment="1">
      <alignment horizontal="center" vertical="center" wrapText="1"/>
    </xf>
    <xf numFmtId="0" fontId="5" fillId="0" borderId="16" xfId="68" applyFont="1" applyBorder="1" applyAlignment="1">
      <alignment horizontal="center" vertical="center" wrapText="1"/>
    </xf>
    <xf numFmtId="0" fontId="5" fillId="0" borderId="1" xfId="68" applyFont="1" applyBorder="1" applyAlignment="1">
      <alignment vertical="center" wrapText="1"/>
    </xf>
    <xf numFmtId="49" fontId="5" fillId="0" borderId="1" xfId="68" applyNumberFormat="1" applyFont="1" applyFill="1" applyBorder="1" applyAlignment="1">
      <alignment vertical="center" wrapText="1"/>
    </xf>
    <xf numFmtId="43" fontId="5" fillId="0" borderId="1" xfId="8" applyFont="1" applyFill="1" applyBorder="1" applyAlignment="1">
      <alignment horizontal="right" vertical="center" wrapText="1"/>
    </xf>
    <xf numFmtId="49" fontId="7" fillId="0" borderId="1" xfId="60" applyNumberFormat="1" applyFont="1" applyFill="1" applyBorder="1" applyAlignment="1">
      <alignment horizontal="center" vertical="center" wrapText="1"/>
    </xf>
    <xf numFmtId="0" fontId="7" fillId="0" borderId="1" xfId="60" applyNumberFormat="1" applyFont="1" applyFill="1" applyBorder="1" applyAlignment="1">
      <alignment horizontal="center" vertical="center" wrapText="1"/>
    </xf>
    <xf numFmtId="0" fontId="5" fillId="0" borderId="1" xfId="68" applyFont="1" applyFill="1" applyBorder="1" applyAlignment="1">
      <alignment vertical="center" wrapText="1"/>
    </xf>
    <xf numFmtId="181" fontId="5" fillId="0" borderId="1" xfId="68" applyNumberFormat="1" applyFont="1" applyFill="1" applyBorder="1" applyAlignment="1">
      <alignment vertical="center" wrapText="1"/>
    </xf>
    <xf numFmtId="176" fontId="5" fillId="0" borderId="1" xfId="68" applyNumberFormat="1" applyFont="1" applyFill="1" applyBorder="1" applyAlignment="1">
      <alignment vertical="center" wrapText="1"/>
    </xf>
    <xf numFmtId="176" fontId="7" fillId="0" borderId="1" xfId="61" applyNumberFormat="1" applyFont="1" applyFill="1" applyBorder="1" applyAlignment="1">
      <alignment vertical="center"/>
    </xf>
    <xf numFmtId="179" fontId="5" fillId="0" borderId="1" xfId="68" applyNumberFormat="1" applyFont="1" applyFill="1" applyBorder="1" applyAlignment="1">
      <alignment vertical="center" wrapText="1"/>
    </xf>
    <xf numFmtId="0" fontId="7" fillId="0" borderId="0" xfId="66" applyFill="1" applyAlignment="1">
      <alignment vertical="center" wrapText="1"/>
    </xf>
    <xf numFmtId="0" fontId="7" fillId="0" borderId="0" xfId="66" applyAlignment="1">
      <alignment vertical="center" wrapText="1"/>
    </xf>
    <xf numFmtId="0" fontId="3" fillId="0" borderId="0" xfId="70" applyFont="1" applyFill="1" applyAlignment="1">
      <alignment vertical="center" wrapText="1"/>
    </xf>
    <xf numFmtId="0" fontId="3" fillId="2" borderId="0" xfId="19" applyNumberFormat="1" applyFont="1" applyFill="1" applyAlignment="1">
      <alignment horizontal="center" vertical="center" wrapText="1"/>
    </xf>
    <xf numFmtId="0" fontId="3" fillId="2" borderId="0" xfId="19" applyNumberFormat="1" applyFont="1" applyFill="1" applyAlignment="1">
      <alignment horizontal="left" vertical="center" wrapText="1"/>
    </xf>
    <xf numFmtId="0" fontId="3" fillId="2" borderId="0" xfId="19" applyNumberFormat="1" applyFont="1" applyFill="1" applyAlignment="1">
      <alignment horizontal="right" vertical="center" wrapText="1"/>
    </xf>
    <xf numFmtId="0" fontId="10" fillId="2" borderId="0" xfId="19" applyNumberFormat="1" applyFont="1" applyFill="1" applyAlignment="1" applyProtection="1">
      <alignment horizontal="centerContinuous" vertical="center" wrapText="1"/>
    </xf>
    <xf numFmtId="0" fontId="5" fillId="0" borderId="13" xfId="70" applyFont="1" applyFill="1" applyBorder="1" applyAlignment="1">
      <alignment horizontal="left" vertical="center" wrapText="1"/>
    </xf>
    <xf numFmtId="0" fontId="5" fillId="2" borderId="0" xfId="19" applyNumberFormat="1" applyFont="1" applyFill="1" applyAlignment="1">
      <alignment vertical="center" wrapText="1"/>
    </xf>
    <xf numFmtId="0" fontId="5" fillId="0" borderId="1" xfId="19" applyNumberFormat="1" applyFont="1" applyFill="1" applyBorder="1" applyAlignment="1">
      <alignment horizontal="centerContinuous" vertical="center" wrapText="1"/>
    </xf>
    <xf numFmtId="0" fontId="5" fillId="0" borderId="1" xfId="19" applyNumberFormat="1" applyFont="1" applyFill="1" applyBorder="1" applyAlignment="1" applyProtection="1">
      <alignment horizontal="center" vertical="center" wrapText="1"/>
    </xf>
    <xf numFmtId="0" fontId="5" fillId="0" borderId="4" xfId="19" applyNumberFormat="1" applyFont="1" applyFill="1" applyBorder="1" applyAlignment="1" applyProtection="1">
      <alignment horizontal="center" vertical="center" wrapText="1"/>
    </xf>
    <xf numFmtId="0" fontId="5" fillId="0" borderId="1" xfId="19" applyNumberFormat="1" applyFont="1" applyFill="1" applyBorder="1" applyAlignment="1">
      <alignment horizontal="center" vertical="center" wrapText="1"/>
    </xf>
    <xf numFmtId="0" fontId="5" fillId="0" borderId="4" xfId="19" applyNumberFormat="1" applyFont="1" applyFill="1" applyBorder="1" applyAlignment="1">
      <alignment horizontal="center" vertical="center" wrapText="1"/>
    </xf>
    <xf numFmtId="49" fontId="5" fillId="0" borderId="2" xfId="76" applyNumberFormat="1" applyFont="1" applyFill="1" applyBorder="1" applyAlignment="1" applyProtection="1">
      <alignment horizontal="center" vertical="center" wrapText="1"/>
    </xf>
    <xf numFmtId="0" fontId="5" fillId="0" borderId="2" xfId="76" applyNumberFormat="1" applyFont="1" applyFill="1" applyBorder="1" applyAlignment="1" applyProtection="1">
      <alignment horizontal="left" vertical="center" wrapText="1"/>
    </xf>
    <xf numFmtId="4" fontId="5" fillId="0" borderId="1" xfId="19" applyNumberFormat="1" applyFont="1" applyFill="1" applyBorder="1" applyAlignment="1" applyProtection="1">
      <alignment horizontal="right" vertical="center" wrapText="1"/>
    </xf>
    <xf numFmtId="4" fontId="5" fillId="0" borderId="2" xfId="70" applyNumberFormat="1" applyFont="1" applyFill="1" applyBorder="1" applyAlignment="1" applyProtection="1">
      <alignment horizontal="right" vertical="center" wrapText="1"/>
    </xf>
    <xf numFmtId="4" fontId="7" fillId="0" borderId="1" xfId="60" applyNumberFormat="1" applyFont="1" applyFill="1" applyBorder="1" applyAlignment="1">
      <alignment horizontal="right" vertical="center" wrapText="1"/>
    </xf>
    <xf numFmtId="182" fontId="3" fillId="2" borderId="0" xfId="19" applyNumberFormat="1" applyFont="1" applyFill="1" applyAlignment="1">
      <alignment horizontal="center" vertical="center" wrapText="1"/>
    </xf>
    <xf numFmtId="0" fontId="5" fillId="2" borderId="0" xfId="19" applyNumberFormat="1" applyFont="1" applyFill="1" applyAlignment="1">
      <alignment horizontal="right" vertical="center" wrapText="1"/>
    </xf>
    <xf numFmtId="4" fontId="5" fillId="0" borderId="1" xfId="76" applyNumberFormat="1" applyFont="1" applyFill="1" applyBorder="1" applyAlignment="1" applyProtection="1">
      <alignment horizontal="right" vertical="center" wrapText="1"/>
    </xf>
    <xf numFmtId="0" fontId="11" fillId="0" borderId="0" xfId="60" applyFill="1" applyAlignment="1">
      <alignment vertical="center" wrapText="1"/>
    </xf>
    <xf numFmtId="0" fontId="11" fillId="0" borderId="0" xfId="60" applyAlignment="1">
      <alignment vertical="center" wrapText="1"/>
    </xf>
    <xf numFmtId="0" fontId="12" fillId="0" borderId="0" xfId="60" applyFont="1" applyAlignment="1">
      <alignment horizontal="center" vertical="center" wrapText="1"/>
    </xf>
    <xf numFmtId="0" fontId="7" fillId="0" borderId="13" xfId="60" applyFont="1" applyFill="1" applyBorder="1" applyAlignment="1">
      <alignment horizontal="left" vertical="center" wrapText="1"/>
    </xf>
    <xf numFmtId="0" fontId="7" fillId="0" borderId="1" xfId="60" applyFont="1" applyBorder="1" applyAlignment="1">
      <alignment horizontal="center" vertical="center" wrapText="1"/>
    </xf>
    <xf numFmtId="0" fontId="7" fillId="0" borderId="2" xfId="60" applyFont="1" applyBorder="1" applyAlignment="1">
      <alignment horizontal="center" vertical="center" wrapText="1"/>
    </xf>
    <xf numFmtId="0" fontId="7" fillId="0" borderId="15" xfId="60" applyFont="1" applyBorder="1" applyAlignment="1">
      <alignment horizontal="center" vertical="center" wrapText="1"/>
    </xf>
    <xf numFmtId="0" fontId="11" fillId="0" borderId="1" xfId="60" applyBorder="1" applyAlignment="1">
      <alignment vertical="center" wrapText="1"/>
    </xf>
    <xf numFmtId="0" fontId="11" fillId="0" borderId="1" xfId="60" applyFont="1" applyBorder="1" applyAlignment="1">
      <alignment horizontal="center" vertical="center" wrapText="1"/>
    </xf>
    <xf numFmtId="0" fontId="11" fillId="0" borderId="1" xfId="60" applyBorder="1" applyAlignment="1">
      <alignment horizontal="center" vertical="center" wrapText="1"/>
    </xf>
    <xf numFmtId="0" fontId="7" fillId="0" borderId="0" xfId="60" applyFont="1" applyAlignment="1">
      <alignment vertical="center" wrapText="1"/>
    </xf>
    <xf numFmtId="0" fontId="7" fillId="0" borderId="0" xfId="69" applyFill="1" applyAlignment="1">
      <alignment vertical="center"/>
    </xf>
    <xf numFmtId="0" fontId="7" fillId="0" borderId="0" xfId="69" applyAlignment="1">
      <alignment vertical="center"/>
    </xf>
    <xf numFmtId="0" fontId="11" fillId="0" borderId="0" xfId="61" applyFill="1" applyAlignment="1">
      <alignment vertical="center"/>
    </xf>
    <xf numFmtId="0" fontId="11" fillId="0" borderId="0" xfId="61" applyAlignment="1">
      <alignment vertical="center"/>
    </xf>
    <xf numFmtId="0" fontId="7" fillId="0" borderId="0" xfId="61" applyFont="1" applyAlignment="1">
      <alignment horizontal="right" vertical="center"/>
    </xf>
    <xf numFmtId="0" fontId="13" fillId="0" borderId="0" xfId="61" applyFont="1" applyAlignment="1">
      <alignment horizontal="center" vertical="center"/>
    </xf>
    <xf numFmtId="0" fontId="7" fillId="0" borderId="1" xfId="61" applyFont="1" applyBorder="1" applyAlignment="1">
      <alignment horizontal="center" vertical="center"/>
    </xf>
    <xf numFmtId="0" fontId="7" fillId="0" borderId="1" xfId="61" applyFont="1" applyFill="1" applyBorder="1" applyAlignment="1">
      <alignment vertical="center"/>
    </xf>
    <xf numFmtId="43" fontId="7" fillId="0" borderId="1" xfId="8" applyFont="1" applyFill="1" applyBorder="1" applyAlignment="1">
      <alignment vertical="center"/>
    </xf>
    <xf numFmtId="43" fontId="7" fillId="0" borderId="1" xfId="8" applyFont="1" applyFill="1" applyBorder="1" applyAlignment="1">
      <alignment vertical="center" wrapText="1"/>
    </xf>
    <xf numFmtId="0" fontId="11" fillId="0" borderId="1" xfId="61" applyBorder="1" applyAlignment="1">
      <alignment vertical="center"/>
    </xf>
    <xf numFmtId="0" fontId="7" fillId="0" borderId="1" xfId="69" applyBorder="1" applyAlignment="1">
      <alignment vertical="center"/>
    </xf>
    <xf numFmtId="0" fontId="7" fillId="0" borderId="1" xfId="61" applyFont="1" applyFill="1" applyBorder="1" applyAlignment="1">
      <alignment horizontal="center" vertical="center"/>
    </xf>
    <xf numFmtId="176" fontId="7" fillId="0" borderId="1" xfId="61" applyNumberFormat="1" applyFont="1" applyFill="1" applyBorder="1" applyAlignment="1">
      <alignment vertical="center" wrapText="1"/>
    </xf>
    <xf numFmtId="0" fontId="14" fillId="0" borderId="0" xfId="0" applyFont="1" applyAlignment="1">
      <alignment horizontal="center" vertical="center"/>
    </xf>
    <xf numFmtId="0" fontId="0" fillId="0" borderId="0" xfId="0" applyAlignment="1">
      <alignment vertical="center"/>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差_财政拨款的复制"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百分比_支出预算表" xfId="19"/>
    <cellStyle name="百分比_2016年部门预算公开表" xfId="20"/>
    <cellStyle name="标题" xfId="21" builtinId="15"/>
    <cellStyle name="解释性文本" xfId="22" builtinId="53"/>
    <cellStyle name="常规 8" xfId="23"/>
    <cellStyle name="差_一般公共预算基本支出表" xfId="24"/>
    <cellStyle name="标题 1" xfId="25" builtinId="16"/>
    <cellStyle name="标题 2" xfId="26" builtinId="17"/>
    <cellStyle name="60% - 强调文字颜色 1" xfId="27" builtinId="32"/>
    <cellStyle name="标题 3" xfId="28" builtinId="18"/>
    <cellStyle name="差_支出预算表" xfId="29"/>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强调文字颜色 1" xfId="40" builtinId="29"/>
    <cellStyle name="差_一般公共预算支出表" xfId="41"/>
    <cellStyle name="20% - 强调文字颜色 5" xfId="42" builtinId="46"/>
    <cellStyle name="20% - 强调文字颜色 1" xfId="43" builtinId="30"/>
    <cellStyle name="40% - 强调文字颜色 1" xfId="44" builtinId="31"/>
    <cellStyle name="20% - 强调文字颜色 2" xfId="45" builtinId="34"/>
    <cellStyle name="常规 7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差_三公经费" xfId="58"/>
    <cellStyle name="差_政府性基金支出表" xfId="59"/>
    <cellStyle name="常规 3" xfId="60"/>
    <cellStyle name="常规 2" xfId="61"/>
    <cellStyle name="常规 4" xfId="62"/>
    <cellStyle name="常规 5" xfId="63"/>
    <cellStyle name="好_一般公共预算基本支出表" xfId="64"/>
    <cellStyle name="常规 7" xfId="65"/>
    <cellStyle name="常规_0FC086965F2142FF95430BAE743F1BC4" xfId="66"/>
    <cellStyle name="常规_1F59F72B0FCD4A599CBC4EF4D41195FC" xfId="67"/>
    <cellStyle name="常规_2016年部门预算公开表" xfId="68"/>
    <cellStyle name="常规_A982AE682E654936BAA7EB35FB08198E" xfId="69"/>
    <cellStyle name="常规_支出预算表" xfId="70"/>
    <cellStyle name="好_财政拨款的复制" xfId="71"/>
    <cellStyle name="好_三公经费" xfId="72"/>
    <cellStyle name="好_一般公共预算支出表" xfId="73"/>
    <cellStyle name="好_政府性基金支出表" xfId="74"/>
    <cellStyle name="好_支出预算表" xfId="75"/>
    <cellStyle name="千位分隔[0]_支出预算表"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4"/>
  <sheetViews>
    <sheetView workbookViewId="0">
      <selection activeCell="C9" sqref="C9"/>
    </sheetView>
  </sheetViews>
  <sheetFormatPr defaultColWidth="46.375" defaultRowHeight="29.25" customHeight="1" outlineLevelCol="1"/>
  <cols>
    <col min="1" max="1" width="9.25" customWidth="1"/>
  </cols>
  <sheetData>
    <row r="1" customHeight="1" spans="2:2">
      <c r="B1" s="169" t="s">
        <v>0</v>
      </c>
    </row>
    <row r="2" customHeight="1" spans="2:2">
      <c r="B2" s="170"/>
    </row>
    <row r="3" customHeight="1" spans="2:2">
      <c r="B3" s="170" t="s">
        <v>1</v>
      </c>
    </row>
    <row r="4" customHeight="1" spans="2:2">
      <c r="B4" s="170" t="s">
        <v>2</v>
      </c>
    </row>
    <row r="5" customHeight="1" spans="2:2">
      <c r="B5" s="170" t="s">
        <v>3</v>
      </c>
    </row>
    <row r="6" customHeight="1" spans="2:2">
      <c r="B6" s="170" t="s">
        <v>4</v>
      </c>
    </row>
    <row r="7" customHeight="1" spans="2:2">
      <c r="B7" s="170" t="s">
        <v>5</v>
      </c>
    </row>
    <row r="8" customHeight="1" spans="2:2">
      <c r="B8" s="170" t="s">
        <v>6</v>
      </c>
    </row>
    <row r="9" customHeight="1" spans="2:2">
      <c r="B9" s="170" t="s">
        <v>7</v>
      </c>
    </row>
    <row r="10" customHeight="1" spans="2:2">
      <c r="B10" s="170" t="s">
        <v>8</v>
      </c>
    </row>
    <row r="11" customHeight="1" spans="2:2">
      <c r="B11" s="170" t="s">
        <v>9</v>
      </c>
    </row>
    <row r="12" customHeight="1" spans="2:2">
      <c r="B12" s="170" t="s">
        <v>10</v>
      </c>
    </row>
    <row r="13" customHeight="1" spans="2:2">
      <c r="B13" s="170" t="s">
        <v>11</v>
      </c>
    </row>
    <row r="14" customHeight="1" spans="2:2">
      <c r="B14" s="170" t="s">
        <v>12</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showGridLines="0" showZeros="0" workbookViewId="0">
      <selection activeCell="D31" sqref="D31"/>
    </sheetView>
  </sheetViews>
  <sheetFormatPr defaultColWidth="9" defaultRowHeight="14.25" outlineLevelCol="3"/>
  <cols>
    <col min="3" max="3" width="27.25" customWidth="1"/>
    <col min="4" max="4" width="16.375" customWidth="1"/>
  </cols>
  <sheetData>
    <row r="1" ht="11.25" customHeight="1"/>
    <row r="2" ht="27.75" customHeight="1" spans="1:4">
      <c r="A2" s="56" t="s">
        <v>169</v>
      </c>
      <c r="B2" s="56"/>
      <c r="C2" s="56"/>
      <c r="D2" s="56"/>
    </row>
    <row r="3" s="32" customFormat="1" ht="18.75" customHeight="1" spans="1:4">
      <c r="A3" s="35" t="s">
        <v>14</v>
      </c>
      <c r="D3" s="36" t="s">
        <v>39</v>
      </c>
    </row>
    <row r="4" s="32" customFormat="1" ht="18.75" customHeight="1" spans="1:4">
      <c r="A4" s="57" t="s">
        <v>170</v>
      </c>
      <c r="B4" s="58"/>
      <c r="C4" s="38" t="s">
        <v>171</v>
      </c>
      <c r="D4" s="37" t="s">
        <v>110</v>
      </c>
    </row>
    <row r="5" s="32" customFormat="1" ht="18.75" customHeight="1" spans="1:4">
      <c r="A5" s="38" t="s">
        <v>40</v>
      </c>
      <c r="B5" s="38" t="s">
        <v>41</v>
      </c>
      <c r="C5" s="38"/>
      <c r="D5" s="39"/>
    </row>
    <row r="6" s="32" customFormat="1" ht="18.75" customHeight="1" spans="1:4">
      <c r="A6" s="38" t="s">
        <v>54</v>
      </c>
      <c r="B6" s="38" t="s">
        <v>54</v>
      </c>
      <c r="C6" s="38" t="s">
        <v>54</v>
      </c>
      <c r="D6" s="38">
        <v>1</v>
      </c>
    </row>
    <row r="7" s="33" customFormat="1" ht="18.75" customHeight="1" spans="1:4">
      <c r="A7" s="59"/>
      <c r="B7" s="59"/>
      <c r="C7" s="59" t="s">
        <v>44</v>
      </c>
      <c r="D7" s="60">
        <f>D8+D13+D23+D27+D30+D35+D33</f>
        <v>379</v>
      </c>
    </row>
    <row r="8" s="32" customFormat="1" ht="18.75" customHeight="1" spans="1:4">
      <c r="A8" s="59">
        <v>501</v>
      </c>
      <c r="B8" s="59"/>
      <c r="C8" s="59" t="s">
        <v>172</v>
      </c>
      <c r="D8" s="60">
        <f>D9+D10+D11+D12</f>
        <v>0</v>
      </c>
    </row>
    <row r="9" s="32" customFormat="1" ht="18.75" customHeight="1" spans="1:4">
      <c r="A9" s="48" t="s">
        <v>173</v>
      </c>
      <c r="B9" s="48" t="s">
        <v>174</v>
      </c>
      <c r="C9" s="48" t="s">
        <v>175</v>
      </c>
      <c r="D9" s="61"/>
    </row>
    <row r="10" s="32" customFormat="1" ht="18.75" customHeight="1" spans="1:4">
      <c r="A10" s="48" t="s">
        <v>173</v>
      </c>
      <c r="B10" s="48" t="s">
        <v>176</v>
      </c>
      <c r="C10" s="48" t="s">
        <v>177</v>
      </c>
      <c r="D10" s="61"/>
    </row>
    <row r="11" s="32" customFormat="1" ht="18.75" customHeight="1" spans="1:4">
      <c r="A11" s="48" t="s">
        <v>173</v>
      </c>
      <c r="B11" s="48" t="s">
        <v>178</v>
      </c>
      <c r="C11" s="48" t="s">
        <v>179</v>
      </c>
      <c r="D11" s="61"/>
    </row>
    <row r="12" s="32" customFormat="1" ht="18.75" customHeight="1" spans="1:4">
      <c r="A12" s="48" t="s">
        <v>173</v>
      </c>
      <c r="B12" s="48" t="s">
        <v>180</v>
      </c>
      <c r="C12" s="48" t="s">
        <v>181</v>
      </c>
      <c r="D12" s="61"/>
    </row>
    <row r="13" s="32" customFormat="1" ht="18.75" customHeight="1" spans="1:4">
      <c r="A13" s="59" t="s">
        <v>182</v>
      </c>
      <c r="B13" s="59"/>
      <c r="C13" s="59" t="s">
        <v>183</v>
      </c>
      <c r="D13" s="60">
        <f>D14+D15+D16+D17+D18+D19+D20+D21+D22</f>
        <v>0</v>
      </c>
    </row>
    <row r="14" s="32" customFormat="1" ht="18.75" customHeight="1" spans="1:4">
      <c r="A14" s="48" t="s">
        <v>184</v>
      </c>
      <c r="B14" s="48" t="s">
        <v>185</v>
      </c>
      <c r="C14" s="48" t="s">
        <v>186</v>
      </c>
      <c r="D14" s="61"/>
    </row>
    <row r="15" s="32" customFormat="1" ht="18.75" customHeight="1" spans="1:4">
      <c r="A15" s="48" t="s">
        <v>184</v>
      </c>
      <c r="B15" s="48" t="s">
        <v>187</v>
      </c>
      <c r="C15" s="48" t="s">
        <v>188</v>
      </c>
      <c r="D15" s="61"/>
    </row>
    <row r="16" s="32" customFormat="1" ht="18.75" customHeight="1" spans="1:4">
      <c r="A16" s="48" t="s">
        <v>184</v>
      </c>
      <c r="B16" s="48" t="s">
        <v>189</v>
      </c>
      <c r="C16" s="48" t="s">
        <v>190</v>
      </c>
      <c r="D16" s="61"/>
    </row>
    <row r="17" s="32" customFormat="1" ht="18.75" customHeight="1" spans="1:4">
      <c r="A17" s="48" t="s">
        <v>184</v>
      </c>
      <c r="B17" s="48" t="s">
        <v>191</v>
      </c>
      <c r="C17" s="48" t="s">
        <v>192</v>
      </c>
      <c r="D17" s="61"/>
    </row>
    <row r="18" s="32" customFormat="1" ht="18.75" customHeight="1" spans="1:4">
      <c r="A18" s="48" t="s">
        <v>184</v>
      </c>
      <c r="B18" s="48" t="s">
        <v>193</v>
      </c>
      <c r="C18" s="48" t="s">
        <v>194</v>
      </c>
      <c r="D18" s="61"/>
    </row>
    <row r="19" s="32" customFormat="1" ht="18.75" customHeight="1" spans="1:4">
      <c r="A19" s="48" t="s">
        <v>184</v>
      </c>
      <c r="B19" s="48" t="s">
        <v>195</v>
      </c>
      <c r="C19" s="48" t="s">
        <v>196</v>
      </c>
      <c r="D19" s="61"/>
    </row>
    <row r="20" s="32" customFormat="1" ht="18.75" customHeight="1" spans="1:4">
      <c r="A20" s="48" t="s">
        <v>184</v>
      </c>
      <c r="B20" s="48" t="s">
        <v>197</v>
      </c>
      <c r="C20" s="48" t="s">
        <v>198</v>
      </c>
      <c r="D20" s="61"/>
    </row>
    <row r="21" s="32" customFormat="1" ht="18.75" customHeight="1" spans="1:4">
      <c r="A21" s="48" t="s">
        <v>184</v>
      </c>
      <c r="B21" s="48" t="s">
        <v>199</v>
      </c>
      <c r="C21" s="48" t="s">
        <v>200</v>
      </c>
      <c r="D21" s="61"/>
    </row>
    <row r="22" s="32" customFormat="1" ht="18.75" customHeight="1" spans="1:4">
      <c r="A22" s="48" t="s">
        <v>184</v>
      </c>
      <c r="B22" s="48" t="s">
        <v>201</v>
      </c>
      <c r="C22" s="48" t="s">
        <v>202</v>
      </c>
      <c r="D22" s="61"/>
    </row>
    <row r="23" s="32" customFormat="1" ht="18.75" customHeight="1" spans="1:4">
      <c r="A23" s="59" t="s">
        <v>203</v>
      </c>
      <c r="B23" s="59"/>
      <c r="C23" s="59" t="s">
        <v>204</v>
      </c>
      <c r="D23" s="60">
        <f>D24+D25+D26</f>
        <v>0</v>
      </c>
    </row>
    <row r="24" s="32" customFormat="1" ht="18.75" customHeight="1" spans="1:4">
      <c r="A24" s="48" t="s">
        <v>205</v>
      </c>
      <c r="B24" s="48" t="s">
        <v>206</v>
      </c>
      <c r="C24" s="48" t="s">
        <v>207</v>
      </c>
      <c r="D24" s="61"/>
    </row>
    <row r="25" s="32" customFormat="1" ht="18.75" customHeight="1" spans="1:4">
      <c r="A25" s="48"/>
      <c r="B25" s="48" t="s">
        <v>208</v>
      </c>
      <c r="C25" s="48" t="s">
        <v>209</v>
      </c>
      <c r="D25" s="61"/>
    </row>
    <row r="26" s="32" customFormat="1" ht="18.75" customHeight="1" spans="1:4">
      <c r="A26" s="48"/>
      <c r="B26" s="48" t="s">
        <v>210</v>
      </c>
      <c r="C26" s="50" t="s">
        <v>211</v>
      </c>
      <c r="D26" s="61"/>
    </row>
    <row r="27" s="32" customFormat="1" ht="18.75" customHeight="1" spans="1:4">
      <c r="A27" s="59" t="s">
        <v>212</v>
      </c>
      <c r="B27" s="59"/>
      <c r="C27" s="59" t="s">
        <v>213</v>
      </c>
      <c r="D27" s="60">
        <f>SUM(D28:D29)</f>
        <v>370</v>
      </c>
    </row>
    <row r="28" s="32" customFormat="1" ht="18.75" customHeight="1" spans="1:4">
      <c r="A28" s="48" t="s">
        <v>214</v>
      </c>
      <c r="B28" s="48" t="s">
        <v>215</v>
      </c>
      <c r="C28" s="48" t="s">
        <v>216</v>
      </c>
      <c r="D28" s="61">
        <v>316.32</v>
      </c>
    </row>
    <row r="29" s="32" customFormat="1" ht="18.75" customHeight="1" spans="1:4">
      <c r="A29" s="48" t="s">
        <v>214</v>
      </c>
      <c r="B29" s="48" t="s">
        <v>217</v>
      </c>
      <c r="C29" s="48" t="s">
        <v>218</v>
      </c>
      <c r="D29" s="61">
        <v>53.68</v>
      </c>
    </row>
    <row r="30" s="32" customFormat="1" ht="18.75" customHeight="1" spans="1:4">
      <c r="A30" s="59" t="s">
        <v>219</v>
      </c>
      <c r="B30" s="59"/>
      <c r="C30" s="59" t="s">
        <v>220</v>
      </c>
      <c r="D30" s="60">
        <f>SUM(D31:D32)</f>
        <v>2</v>
      </c>
    </row>
    <row r="31" s="32" customFormat="1" ht="18.75" customHeight="1" spans="1:4">
      <c r="A31" s="48" t="s">
        <v>221</v>
      </c>
      <c r="B31" s="48" t="s">
        <v>222</v>
      </c>
      <c r="C31" s="48" t="s">
        <v>223</v>
      </c>
      <c r="D31" s="61">
        <v>2</v>
      </c>
    </row>
    <row r="32" s="32" customFormat="1" ht="18.75" customHeight="1" spans="1:4">
      <c r="A32" s="48" t="s">
        <v>221</v>
      </c>
      <c r="B32" s="48" t="s">
        <v>224</v>
      </c>
      <c r="C32" s="48" t="s">
        <v>225</v>
      </c>
      <c r="D32" s="61"/>
    </row>
    <row r="33" s="32" customFormat="1" ht="18.75" customHeight="1" spans="1:4">
      <c r="A33" s="59" t="s">
        <v>226</v>
      </c>
      <c r="B33" s="59"/>
      <c r="C33" s="59" t="s">
        <v>227</v>
      </c>
      <c r="D33" s="60">
        <f>D34</f>
        <v>0</v>
      </c>
    </row>
    <row r="34" s="32" customFormat="1" ht="18.75" customHeight="1" spans="1:4">
      <c r="A34" s="48" t="s">
        <v>226</v>
      </c>
      <c r="B34" s="48" t="s">
        <v>228</v>
      </c>
      <c r="C34" s="48" t="s">
        <v>227</v>
      </c>
      <c r="D34" s="61"/>
    </row>
    <row r="35" s="32" customFormat="1" ht="18.75" customHeight="1" spans="1:4">
      <c r="A35" s="59" t="s">
        <v>229</v>
      </c>
      <c r="B35" s="59"/>
      <c r="C35" s="59" t="s">
        <v>230</v>
      </c>
      <c r="D35" s="60">
        <f>D36+D37+D38</f>
        <v>7</v>
      </c>
    </row>
    <row r="36" s="32" customFormat="1" ht="18.75" customHeight="1" spans="1:4">
      <c r="A36" s="48" t="s">
        <v>231</v>
      </c>
      <c r="B36" s="48" t="s">
        <v>232</v>
      </c>
      <c r="C36" s="48" t="s">
        <v>233</v>
      </c>
      <c r="D36" s="61">
        <v>3.1</v>
      </c>
    </row>
    <row r="37" s="32" customFormat="1" ht="18.75" customHeight="1" spans="1:4">
      <c r="A37" s="48" t="s">
        <v>231</v>
      </c>
      <c r="B37" s="48" t="s">
        <v>234</v>
      </c>
      <c r="C37" s="48" t="s">
        <v>235</v>
      </c>
      <c r="D37" s="61">
        <v>3.9</v>
      </c>
    </row>
    <row r="38" s="32" customFormat="1" ht="18.75" customHeight="1" spans="1:4">
      <c r="A38" s="48" t="s">
        <v>231</v>
      </c>
      <c r="B38" s="48" t="s">
        <v>236</v>
      </c>
      <c r="C38" s="48" t="s">
        <v>237</v>
      </c>
      <c r="D38" s="61"/>
    </row>
    <row r="39" s="32" customFormat="1" ht="18.75" customHeight="1"/>
  </sheetData>
  <sheetProtection formatCells="0" formatColumns="0" formatRows="0"/>
  <mergeCells count="4">
    <mergeCell ref="A2:D2"/>
    <mergeCell ref="A4:B4"/>
    <mergeCell ref="C4:C5"/>
    <mergeCell ref="D4:D5"/>
  </mergeCells>
  <pageMargins left="1.45902777777778" right="0.747916666666667" top="0.669444444444445" bottom="0.354166666666667" header="0.709027777777778" footer="0.511805555555556"/>
  <pageSetup paperSize="9" scale="9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42"/>
  <sheetViews>
    <sheetView showGridLines="0" showZeros="0" workbookViewId="0">
      <selection activeCell="C9" sqref="C9:C21"/>
    </sheetView>
  </sheetViews>
  <sheetFormatPr defaultColWidth="9" defaultRowHeight="14.25" outlineLevelCol="2"/>
  <cols>
    <col min="1" max="1" width="12.375" customWidth="1"/>
    <col min="2" max="2" width="32" customWidth="1"/>
    <col min="3" max="3" width="17.625" customWidth="1"/>
  </cols>
  <sheetData>
    <row r="2" ht="25.5" spans="1:3">
      <c r="A2" s="34" t="s">
        <v>238</v>
      </c>
      <c r="B2" s="34"/>
      <c r="C2" s="34"/>
    </row>
    <row r="3" s="32" customFormat="1" ht="18" customHeight="1" spans="1:3">
      <c r="A3" s="35" t="s">
        <v>14</v>
      </c>
      <c r="C3" s="36" t="s">
        <v>39</v>
      </c>
    </row>
    <row r="4" s="32" customFormat="1" ht="18" customHeight="1" spans="1:3">
      <c r="A4" s="37" t="s">
        <v>239</v>
      </c>
      <c r="B4" s="38" t="s">
        <v>240</v>
      </c>
      <c r="C4" s="37" t="s">
        <v>110</v>
      </c>
    </row>
    <row r="5" s="32" customFormat="1" ht="18" customHeight="1" spans="1:3">
      <c r="A5" s="39"/>
      <c r="B5" s="38"/>
      <c r="C5" s="39"/>
    </row>
    <row r="6" s="32" customFormat="1" ht="18" customHeight="1" spans="1:3">
      <c r="A6" s="38" t="s">
        <v>54</v>
      </c>
      <c r="B6" s="38" t="s">
        <v>54</v>
      </c>
      <c r="C6" s="38">
        <v>1</v>
      </c>
    </row>
    <row r="7" s="33" customFormat="1" ht="18" customHeight="1" spans="1:3">
      <c r="A7" s="40"/>
      <c r="B7" s="41" t="s">
        <v>44</v>
      </c>
      <c r="C7" s="42">
        <f>C8+C22+C48+C55+C58+C64</f>
        <v>379</v>
      </c>
    </row>
    <row r="8" s="32" customFormat="1" ht="18" customHeight="1" spans="1:3">
      <c r="A8" s="40">
        <v>301</v>
      </c>
      <c r="B8" s="41" t="s">
        <v>241</v>
      </c>
      <c r="C8" s="42">
        <f>C9+C10+C11+C12+C13+C14+C15+C16+C17+C18+C19+C20+C21</f>
        <v>316.32</v>
      </c>
    </row>
    <row r="9" s="32" customFormat="1" ht="18" customHeight="1" spans="1:3">
      <c r="A9" s="43">
        <v>30101</v>
      </c>
      <c r="B9" s="44" t="s">
        <v>242</v>
      </c>
      <c r="C9" s="45">
        <f>26+54.92</f>
        <v>80.92</v>
      </c>
    </row>
    <row r="10" s="32" customFormat="1" ht="18" customHeight="1" spans="1:3">
      <c r="A10" s="43">
        <v>30102</v>
      </c>
      <c r="B10" s="44" t="s">
        <v>243</v>
      </c>
      <c r="C10" s="45">
        <f>8.2+40</f>
        <v>48.2</v>
      </c>
    </row>
    <row r="11" s="32" customFormat="1" ht="18" customHeight="1" spans="1:3">
      <c r="A11" s="43">
        <v>30103</v>
      </c>
      <c r="B11" s="44" t="s">
        <v>244</v>
      </c>
      <c r="C11" s="45">
        <f>1.2+31.5</f>
        <v>32.7</v>
      </c>
    </row>
    <row r="12" s="32" customFormat="1" ht="18" customHeight="1" spans="1:3">
      <c r="A12" s="43">
        <v>30106</v>
      </c>
      <c r="B12" s="44" t="s">
        <v>245</v>
      </c>
      <c r="C12" s="45"/>
    </row>
    <row r="13" s="32" customFormat="1" ht="18" customHeight="1" spans="1:3">
      <c r="A13" s="43">
        <v>30107</v>
      </c>
      <c r="B13" s="44" t="s">
        <v>246</v>
      </c>
      <c r="C13" s="45">
        <f>13.7+84</f>
        <v>97.7</v>
      </c>
    </row>
    <row r="14" s="32" customFormat="1" ht="18" customHeight="1" spans="1:3">
      <c r="A14" s="43">
        <v>30108</v>
      </c>
      <c r="B14" s="44" t="s">
        <v>247</v>
      </c>
      <c r="C14" s="45">
        <v>8.3</v>
      </c>
    </row>
    <row r="15" s="32" customFormat="1" ht="18" customHeight="1" spans="1:3">
      <c r="A15" s="43">
        <v>30109</v>
      </c>
      <c r="B15" s="44" t="s">
        <v>248</v>
      </c>
      <c r="C15" s="45">
        <v>3.3</v>
      </c>
    </row>
    <row r="16" s="32" customFormat="1" ht="18" customHeight="1" spans="1:3">
      <c r="A16" s="43">
        <v>30110</v>
      </c>
      <c r="B16" s="44" t="s">
        <v>249</v>
      </c>
      <c r="C16" s="45">
        <f>3+5</f>
        <v>8</v>
      </c>
    </row>
    <row r="17" s="32" customFormat="1" ht="18" customHeight="1" spans="1:3">
      <c r="A17" s="43">
        <v>30111</v>
      </c>
      <c r="B17" s="44" t="s">
        <v>250</v>
      </c>
      <c r="C17" s="45">
        <v>4.3</v>
      </c>
    </row>
    <row r="18" s="32" customFormat="1" ht="18" customHeight="1" spans="1:3">
      <c r="A18" s="43">
        <v>30112</v>
      </c>
      <c r="B18" s="44" t="s">
        <v>251</v>
      </c>
      <c r="C18" s="45">
        <f>3.3+5.5</f>
        <v>8.8</v>
      </c>
    </row>
    <row r="19" s="32" customFormat="1" ht="18" customHeight="1" spans="1:3">
      <c r="A19" s="43">
        <v>30113</v>
      </c>
      <c r="B19" s="44" t="s">
        <v>179</v>
      </c>
      <c r="C19" s="45">
        <f>5+18</f>
        <v>23</v>
      </c>
    </row>
    <row r="20" s="32" customFormat="1" ht="18" customHeight="1" spans="1:3">
      <c r="A20" s="43">
        <v>30114</v>
      </c>
      <c r="B20" s="44" t="s">
        <v>252</v>
      </c>
      <c r="C20" s="45">
        <v>0.5</v>
      </c>
    </row>
    <row r="21" s="32" customFormat="1" ht="18" customHeight="1" spans="1:3">
      <c r="A21" s="43">
        <v>30199</v>
      </c>
      <c r="B21" s="44" t="s">
        <v>181</v>
      </c>
      <c r="C21" s="45">
        <f>0.5+0.1</f>
        <v>0.6</v>
      </c>
    </row>
    <row r="22" s="32" customFormat="1" ht="18" customHeight="1" spans="1:3">
      <c r="A22" s="40">
        <v>302</v>
      </c>
      <c r="B22" s="41" t="s">
        <v>253</v>
      </c>
      <c r="C22" s="42">
        <f>C23+C24+C25+C26+C27+C28+C29+C30+C31+C32+C33+C34+C35+C36+C37+C38+C39+C40+C41+C42+C43+C44+C45+C46+C47</f>
        <v>53.68</v>
      </c>
    </row>
    <row r="23" s="32" customFormat="1" ht="18" customHeight="1" spans="1:3">
      <c r="A23" s="43">
        <v>30201</v>
      </c>
      <c r="B23" s="44" t="s">
        <v>254</v>
      </c>
      <c r="C23" s="45">
        <v>13</v>
      </c>
    </row>
    <row r="24" s="32" customFormat="1" ht="18" customHeight="1" spans="1:3">
      <c r="A24" s="43">
        <v>30202</v>
      </c>
      <c r="B24" s="44" t="s">
        <v>255</v>
      </c>
      <c r="C24" s="45">
        <v>5</v>
      </c>
    </row>
    <row r="25" s="32" customFormat="1" ht="18" customHeight="1" spans="1:3">
      <c r="A25" s="43">
        <v>30203</v>
      </c>
      <c r="B25" s="44" t="s">
        <v>256</v>
      </c>
      <c r="C25" s="45">
        <v>0</v>
      </c>
    </row>
    <row r="26" s="32" customFormat="1" ht="18" customHeight="1" spans="1:3">
      <c r="A26" s="43">
        <v>30204</v>
      </c>
      <c r="B26" s="44" t="s">
        <v>257</v>
      </c>
      <c r="C26" s="45">
        <v>0.5</v>
      </c>
    </row>
    <row r="27" s="32" customFormat="1" ht="18" customHeight="1" spans="1:3">
      <c r="A27" s="43">
        <v>30205</v>
      </c>
      <c r="B27" s="44" t="s">
        <v>258</v>
      </c>
      <c r="C27" s="45">
        <v>0</v>
      </c>
    </row>
    <row r="28" s="32" customFormat="1" ht="18" customHeight="1" spans="1:3">
      <c r="A28" s="43">
        <v>30206</v>
      </c>
      <c r="B28" s="44" t="s">
        <v>259</v>
      </c>
      <c r="C28" s="45">
        <v>0</v>
      </c>
    </row>
    <row r="29" s="32" customFormat="1" ht="18" customHeight="1" spans="1:3">
      <c r="A29" s="43">
        <v>30207</v>
      </c>
      <c r="B29" s="44" t="s">
        <v>260</v>
      </c>
      <c r="C29" s="45">
        <v>1.5</v>
      </c>
    </row>
    <row r="30" s="32" customFormat="1" ht="18" customHeight="1" spans="1:3">
      <c r="A30" s="43">
        <v>30208</v>
      </c>
      <c r="B30" s="44" t="s">
        <v>261</v>
      </c>
      <c r="C30" s="45">
        <v>0</v>
      </c>
    </row>
    <row r="31" s="32" customFormat="1" ht="18" customHeight="1" spans="1:3">
      <c r="A31" s="43">
        <v>30209</v>
      </c>
      <c r="B31" s="44" t="s">
        <v>262</v>
      </c>
      <c r="C31" s="45">
        <v>0</v>
      </c>
    </row>
    <row r="32" s="32" customFormat="1" ht="18" customHeight="1" spans="1:3">
      <c r="A32" s="43">
        <v>30211</v>
      </c>
      <c r="B32" s="44" t="s">
        <v>263</v>
      </c>
      <c r="C32" s="45">
        <v>3</v>
      </c>
    </row>
    <row r="33" s="32" customFormat="1" ht="18" customHeight="1" spans="1:3">
      <c r="A33" s="43">
        <v>30212</v>
      </c>
      <c r="B33" s="44" t="s">
        <v>196</v>
      </c>
      <c r="C33" s="45">
        <v>0</v>
      </c>
    </row>
    <row r="34" s="32" customFormat="1" ht="18" customHeight="1" spans="1:3">
      <c r="A34" s="43">
        <v>30213</v>
      </c>
      <c r="B34" s="44" t="s">
        <v>264</v>
      </c>
      <c r="C34" s="45">
        <v>2</v>
      </c>
    </row>
    <row r="35" s="32" customFormat="1" ht="18" customHeight="1" spans="1:3">
      <c r="A35" s="43">
        <v>30214</v>
      </c>
      <c r="B35" s="44" t="s">
        <v>265</v>
      </c>
      <c r="C35" s="45">
        <v>0</v>
      </c>
    </row>
    <row r="36" s="32" customFormat="1" ht="18" customHeight="1" spans="1:3">
      <c r="A36" s="43">
        <v>30215</v>
      </c>
      <c r="B36" s="44" t="s">
        <v>188</v>
      </c>
      <c r="C36" s="45">
        <v>0</v>
      </c>
    </row>
    <row r="37" s="32" customFormat="1" ht="18" customHeight="1" spans="1:3">
      <c r="A37" s="43">
        <v>30216</v>
      </c>
      <c r="B37" s="44" t="s">
        <v>190</v>
      </c>
      <c r="C37" s="45">
        <v>1</v>
      </c>
    </row>
    <row r="38" s="32" customFormat="1" ht="18" customHeight="1" spans="1:3">
      <c r="A38" s="43">
        <v>30217</v>
      </c>
      <c r="B38" s="44" t="s">
        <v>194</v>
      </c>
      <c r="C38" s="45">
        <v>0.5</v>
      </c>
    </row>
    <row r="39" s="32" customFormat="1" ht="18" customHeight="1" spans="1:3">
      <c r="A39" s="43">
        <v>30218</v>
      </c>
      <c r="B39" s="44" t="s">
        <v>266</v>
      </c>
      <c r="C39" s="45">
        <v>0</v>
      </c>
    </row>
    <row r="40" s="32" customFormat="1" ht="18" customHeight="1" spans="1:3">
      <c r="A40" s="43">
        <v>30226</v>
      </c>
      <c r="B40" s="44" t="s">
        <v>267</v>
      </c>
      <c r="C40" s="45">
        <v>1</v>
      </c>
    </row>
    <row r="41" s="32" customFormat="1" ht="18" customHeight="1" spans="1:3">
      <c r="A41" s="43">
        <v>30227</v>
      </c>
      <c r="B41" s="44" t="s">
        <v>192</v>
      </c>
      <c r="C41" s="45">
        <v>1</v>
      </c>
    </row>
    <row r="42" s="32" customFormat="1" ht="18" customHeight="1" spans="1:3">
      <c r="A42" s="43">
        <v>30228</v>
      </c>
      <c r="B42" s="44" t="s">
        <v>268</v>
      </c>
      <c r="C42" s="45">
        <v>3.68</v>
      </c>
    </row>
    <row r="43" s="32" customFormat="1" ht="18" customHeight="1" spans="1:3">
      <c r="A43" s="43">
        <v>30229</v>
      </c>
      <c r="B43" s="44" t="s">
        <v>269</v>
      </c>
      <c r="C43" s="45">
        <v>3</v>
      </c>
    </row>
    <row r="44" s="32" customFormat="1" ht="18" customHeight="1" spans="1:3">
      <c r="A44" s="43">
        <v>30231</v>
      </c>
      <c r="B44" s="44" t="s">
        <v>198</v>
      </c>
      <c r="C44" s="45">
        <v>0</v>
      </c>
    </row>
    <row r="45" s="32" customFormat="1" ht="18" customHeight="1" spans="1:3">
      <c r="A45" s="43">
        <v>30239</v>
      </c>
      <c r="B45" s="44" t="s">
        <v>270</v>
      </c>
      <c r="C45" s="45">
        <v>10</v>
      </c>
    </row>
    <row r="46" s="32" customFormat="1" ht="18" customHeight="1" spans="1:3">
      <c r="A46" s="43">
        <v>30240</v>
      </c>
      <c r="B46" s="44" t="s">
        <v>271</v>
      </c>
      <c r="C46" s="45">
        <v>0.5</v>
      </c>
    </row>
    <row r="47" s="32" customFormat="1" ht="18" customHeight="1" spans="1:3">
      <c r="A47" s="43">
        <v>30299</v>
      </c>
      <c r="B47" s="44" t="s">
        <v>202</v>
      </c>
      <c r="C47" s="45">
        <v>8</v>
      </c>
    </row>
    <row r="48" s="32" customFormat="1" ht="18" customHeight="1" spans="1:3">
      <c r="A48" s="40">
        <v>303</v>
      </c>
      <c r="B48" s="41" t="s">
        <v>230</v>
      </c>
      <c r="C48" s="42">
        <f>C49+C50+C51+C52+C53+C54</f>
        <v>7</v>
      </c>
    </row>
    <row r="49" s="32" customFormat="1" ht="18" customHeight="1" spans="1:3">
      <c r="A49" s="43">
        <v>30301</v>
      </c>
      <c r="B49" s="44" t="s">
        <v>272</v>
      </c>
      <c r="C49" s="46">
        <v>0</v>
      </c>
    </row>
    <row r="50" s="32" customFormat="1" ht="18" customHeight="1" spans="1:3">
      <c r="A50" s="43">
        <v>30302</v>
      </c>
      <c r="B50" s="44" t="s">
        <v>273</v>
      </c>
      <c r="C50" s="46">
        <v>3.9</v>
      </c>
    </row>
    <row r="51" s="32" customFormat="1" ht="18" customHeight="1" spans="1:3">
      <c r="A51" s="43">
        <v>30304</v>
      </c>
      <c r="B51" s="44" t="s">
        <v>274</v>
      </c>
      <c r="C51" s="46">
        <v>0.1</v>
      </c>
    </row>
    <row r="52" s="32" customFormat="1" ht="18" customHeight="1" spans="1:3">
      <c r="A52" s="43">
        <v>30305</v>
      </c>
      <c r="B52" s="44" t="s">
        <v>275</v>
      </c>
      <c r="C52" s="46">
        <v>0</v>
      </c>
    </row>
    <row r="53" s="32" customFormat="1" ht="18" customHeight="1" spans="1:3">
      <c r="A53" s="43">
        <v>30309</v>
      </c>
      <c r="B53" s="44" t="s">
        <v>276</v>
      </c>
      <c r="C53" s="46">
        <v>3</v>
      </c>
    </row>
    <row r="54" s="32" customFormat="1" ht="18" customHeight="1" spans="1:3">
      <c r="A54" s="43">
        <v>30399</v>
      </c>
      <c r="B54" s="44" t="s">
        <v>277</v>
      </c>
      <c r="C54" s="46"/>
    </row>
    <row r="55" s="32" customFormat="1" ht="18" customHeight="1" spans="1:3">
      <c r="A55" s="40">
        <v>309</v>
      </c>
      <c r="B55" s="41" t="s">
        <v>278</v>
      </c>
      <c r="C55" s="42">
        <f>C56+C57</f>
        <v>0</v>
      </c>
    </row>
    <row r="56" s="32" customFormat="1" ht="18" customHeight="1" spans="1:3">
      <c r="A56" s="43">
        <v>30902</v>
      </c>
      <c r="B56" s="44" t="s">
        <v>279</v>
      </c>
      <c r="C56" s="47"/>
    </row>
    <row r="57" s="32" customFormat="1" ht="18" customHeight="1" spans="1:3">
      <c r="A57" s="43">
        <v>30903</v>
      </c>
      <c r="B57" s="44" t="s">
        <v>280</v>
      </c>
      <c r="C57" s="46"/>
    </row>
    <row r="58" s="32" customFormat="1" ht="18" customHeight="1" spans="1:3">
      <c r="A58" s="40">
        <v>310</v>
      </c>
      <c r="B58" s="41" t="s">
        <v>281</v>
      </c>
      <c r="C58" s="42">
        <f>C59+C60+C61+C63+C62</f>
        <v>2</v>
      </c>
    </row>
    <row r="59" s="32" customFormat="1" ht="18" customHeight="1" spans="1:3">
      <c r="A59" s="43">
        <v>31002</v>
      </c>
      <c r="B59" s="44" t="s">
        <v>279</v>
      </c>
      <c r="C59" s="46">
        <v>2</v>
      </c>
    </row>
    <row r="60" s="32" customFormat="1" ht="18" customHeight="1" spans="1:3">
      <c r="A60" s="43">
        <v>31003</v>
      </c>
      <c r="B60" s="44" t="s">
        <v>280</v>
      </c>
      <c r="C60" s="46"/>
    </row>
    <row r="61" s="32" customFormat="1" ht="18" customHeight="1" spans="1:3">
      <c r="A61" s="43">
        <v>31006</v>
      </c>
      <c r="B61" s="48" t="s">
        <v>209</v>
      </c>
      <c r="C61" s="46"/>
    </row>
    <row r="62" s="32" customFormat="1" ht="18" customHeight="1" spans="1:3">
      <c r="A62" s="43">
        <v>31007</v>
      </c>
      <c r="B62" s="48" t="s">
        <v>282</v>
      </c>
      <c r="C62" s="46"/>
    </row>
    <row r="63" s="32" customFormat="1" ht="18" customHeight="1" spans="1:3">
      <c r="A63" s="49">
        <v>31099</v>
      </c>
      <c r="B63" s="50" t="s">
        <v>211</v>
      </c>
      <c r="C63" s="51"/>
    </row>
    <row r="64" s="32" customFormat="1" ht="18" customHeight="1" spans="1:3">
      <c r="A64" s="52">
        <v>312</v>
      </c>
      <c r="B64" s="53" t="s">
        <v>227</v>
      </c>
      <c r="C64" s="42"/>
    </row>
    <row r="65" s="32" customFormat="1" ht="18" customHeight="1" spans="1:3">
      <c r="A65" s="54">
        <v>31299</v>
      </c>
      <c r="B65" s="55" t="s">
        <v>227</v>
      </c>
      <c r="C65" s="46"/>
    </row>
    <row r="66" s="32" customFormat="1" ht="18" customHeight="1" spans="3:3">
      <c r="C66" s="33"/>
    </row>
    <row r="67" s="32" customFormat="1" ht="18" customHeight="1" spans="3:3">
      <c r="C67" s="33"/>
    </row>
    <row r="68" s="32" customFormat="1" ht="18" customHeight="1" spans="3:3">
      <c r="C68" s="33"/>
    </row>
    <row r="69" s="32" customFormat="1" ht="18" customHeight="1" spans="3:3">
      <c r="C69" s="33"/>
    </row>
    <row r="70" s="32" customFormat="1" ht="18" customHeight="1" spans="3:3">
      <c r="C70" s="33"/>
    </row>
    <row r="71" s="32" customFormat="1" ht="18" customHeight="1" spans="3:3">
      <c r="C71" s="33"/>
    </row>
    <row r="72" s="32" customFormat="1" ht="18" customHeight="1" spans="3:3">
      <c r="C72" s="33"/>
    </row>
    <row r="73" s="32" customFormat="1" ht="18" customHeight="1" spans="3:3">
      <c r="C73" s="33"/>
    </row>
    <row r="74" s="32" customFormat="1" ht="18" customHeight="1" spans="3:3">
      <c r="C74" s="33"/>
    </row>
    <row r="75" s="32" customFormat="1" ht="18" customHeight="1" spans="3:3">
      <c r="C75" s="33"/>
    </row>
    <row r="76" s="32" customFormat="1" ht="18" customHeight="1" spans="3:3">
      <c r="C76" s="33"/>
    </row>
    <row r="77" s="32" customFormat="1" ht="18" customHeight="1" spans="3:3">
      <c r="C77" s="33"/>
    </row>
    <row r="78" s="32" customFormat="1" ht="18" customHeight="1" spans="3:3">
      <c r="C78" s="33"/>
    </row>
    <row r="79" s="32" customFormat="1" ht="18" customHeight="1" spans="3:3">
      <c r="C79" s="33"/>
    </row>
    <row r="80" s="32" customFormat="1" ht="18" customHeight="1" spans="3:3">
      <c r="C80" s="33"/>
    </row>
    <row r="81" s="32" customFormat="1" ht="18" customHeight="1" spans="3:3">
      <c r="C81" s="33"/>
    </row>
    <row r="82" s="32" customFormat="1" ht="18" customHeight="1"/>
    <row r="83" s="32" customFormat="1" ht="18" customHeight="1"/>
    <row r="84" s="32" customFormat="1" ht="18" customHeight="1"/>
    <row r="85" s="32" customFormat="1" ht="18" customHeight="1"/>
    <row r="86" s="32" customFormat="1" ht="18" customHeight="1"/>
    <row r="87" s="32" customFormat="1" ht="18" customHeight="1"/>
    <row r="88" s="32" customFormat="1" ht="18" customHeight="1"/>
    <row r="89" s="32" customFormat="1" ht="18" customHeight="1"/>
    <row r="90" s="32" customFormat="1" ht="18" customHeight="1"/>
    <row r="91" s="32" customFormat="1" ht="18" customHeight="1"/>
    <row r="92" s="32" customFormat="1" ht="18" customHeight="1"/>
    <row r="93" s="32" customFormat="1" ht="18" customHeight="1"/>
    <row r="94" s="32" customFormat="1" ht="18" customHeight="1"/>
    <row r="95" s="32" customFormat="1" ht="18" customHeight="1"/>
    <row r="96" s="32" customFormat="1" ht="18" customHeight="1"/>
    <row r="97" s="32" customFormat="1" ht="18" customHeight="1"/>
    <row r="98" s="32" customFormat="1" ht="18" customHeight="1"/>
    <row r="99" s="32" customFormat="1" ht="18" customHeight="1"/>
    <row r="100" s="32" customFormat="1" ht="18" customHeight="1"/>
    <row r="101" s="32" customFormat="1" ht="18" customHeight="1"/>
    <row r="102" s="32" customFormat="1" ht="18" customHeight="1"/>
    <row r="103" s="32" customFormat="1" ht="18" customHeight="1"/>
    <row r="104" s="32" customFormat="1" ht="18" customHeight="1"/>
    <row r="105" s="32" customFormat="1" ht="18" customHeight="1"/>
    <row r="106" s="32" customFormat="1" ht="18" customHeight="1"/>
    <row r="107" s="32" customFormat="1" ht="18" customHeight="1"/>
    <row r="108" s="32" customFormat="1" ht="18" customHeight="1"/>
    <row r="109" s="32" customFormat="1" ht="18" customHeight="1"/>
    <row r="110" s="32" customFormat="1" ht="18" customHeight="1"/>
    <row r="111" s="32" customFormat="1" ht="18" customHeight="1"/>
    <row r="112" s="32" customFormat="1" ht="18" customHeight="1"/>
    <row r="113" s="32" customFormat="1" ht="18" customHeight="1"/>
    <row r="114" s="32" customFormat="1" ht="18" customHeight="1"/>
    <row r="115" s="32" customFormat="1" ht="18" customHeight="1"/>
    <row r="116" s="32" customFormat="1" ht="18" customHeight="1"/>
    <row r="117" s="32" customFormat="1" ht="18" customHeight="1"/>
    <row r="118" s="32" customFormat="1" ht="18" customHeight="1"/>
    <row r="119" s="32" customFormat="1" ht="18" customHeight="1"/>
    <row r="120" s="32" customFormat="1" ht="18" customHeight="1"/>
    <row r="121" s="32" customFormat="1" ht="18" customHeight="1"/>
    <row r="122" s="32" customFormat="1" ht="18" customHeight="1"/>
    <row r="123" s="32" customFormat="1" ht="18" customHeight="1"/>
    <row r="124" s="32" customFormat="1" ht="18" customHeight="1"/>
    <row r="125" s="32" customFormat="1" ht="18" customHeight="1"/>
    <row r="126" s="32" customFormat="1" ht="18" customHeight="1"/>
    <row r="127" s="32" customFormat="1" ht="18" customHeight="1"/>
    <row r="128" s="32" customFormat="1" ht="18" customHeight="1"/>
    <row r="129" s="32" customFormat="1" ht="18" customHeight="1"/>
    <row r="130" s="32" customFormat="1" ht="18" customHeight="1"/>
    <row r="131" s="32" customFormat="1" ht="18" customHeight="1"/>
    <row r="132" s="32" customFormat="1" ht="18" customHeight="1"/>
    <row r="133" s="32" customFormat="1" ht="18" customHeight="1"/>
    <row r="134" s="32" customFormat="1" ht="18" customHeight="1"/>
    <row r="135" s="32" customFormat="1" ht="18" customHeight="1"/>
    <row r="136" s="32" customFormat="1" ht="18" customHeight="1"/>
    <row r="137" s="32" customFormat="1" ht="18" customHeight="1"/>
    <row r="138" s="32" customFormat="1" ht="18" customHeight="1"/>
    <row r="139" s="32" customFormat="1" ht="18" customHeight="1"/>
    <row r="140" s="32" customFormat="1" ht="18" customHeight="1"/>
    <row r="141" s="32" customFormat="1" ht="18" customHeight="1"/>
    <row r="142" s="32" customFormat="1" ht="18" customHeight="1"/>
  </sheetData>
  <sheetProtection formatCells="0" formatColumns="0" formatRows="0"/>
  <mergeCells count="3">
    <mergeCell ref="A4:A5"/>
    <mergeCell ref="B4:B5"/>
    <mergeCell ref="C4:C5"/>
  </mergeCells>
  <pageMargins left="1.14166666666667" right="0.747916666666667" top="0.629166666666667" bottom="0.313888888888889" header="0.511805555555556" footer="0.511805555555556"/>
  <pageSetup paperSize="9" scale="9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4"/>
  <sheetViews>
    <sheetView workbookViewId="0">
      <pane ySplit="6" topLeftCell="A16" activePane="bottomLeft" state="frozen"/>
      <selection/>
      <selection pane="bottomLeft" activeCell="H18" sqref="H18"/>
    </sheetView>
  </sheetViews>
  <sheetFormatPr defaultColWidth="6.875" defaultRowHeight="14.25"/>
  <cols>
    <col min="1" max="1" width="4.5" customWidth="1"/>
    <col min="2" max="2" width="18.875" style="16" customWidth="1"/>
    <col min="3" max="3" width="8.125" customWidth="1"/>
    <col min="4" max="4" width="8.25" customWidth="1"/>
    <col min="5" max="6" width="10.125" customWidth="1"/>
    <col min="7" max="7" width="10.625" style="2" customWidth="1"/>
    <col min="8" max="8" width="18.75" style="2" customWidth="1"/>
    <col min="9" max="9" width="20.375" style="2" customWidth="1"/>
    <col min="10" max="10" width="27" style="2" customWidth="1"/>
    <col min="11" max="11" width="10.625" style="2" customWidth="1"/>
    <col min="12" max="12" width="16.375" style="2" customWidth="1"/>
  </cols>
  <sheetData>
    <row r="1" ht="18" customHeight="1" spans="1:12">
      <c r="A1" s="3"/>
      <c r="L1" s="10"/>
    </row>
    <row r="2" ht="26.25" customHeight="1" spans="1:12">
      <c r="A2" s="4" t="s">
        <v>283</v>
      </c>
      <c r="B2" s="4"/>
      <c r="C2" s="4"/>
      <c r="D2" s="4"/>
      <c r="E2" s="4"/>
      <c r="F2" s="4"/>
      <c r="G2" s="4"/>
      <c r="H2" s="4"/>
      <c r="I2" s="4"/>
      <c r="J2" s="4"/>
      <c r="K2" s="4"/>
      <c r="L2" s="4"/>
    </row>
    <row r="3" ht="16.5" customHeight="1"/>
    <row r="4" s="1" customFormat="1" ht="26.25" customHeight="1" spans="1:12">
      <c r="A4" s="5" t="s">
        <v>284</v>
      </c>
      <c r="B4" s="5"/>
      <c r="C4" s="5"/>
      <c r="D4" s="5"/>
      <c r="E4" s="5"/>
      <c r="F4" s="5"/>
      <c r="G4" s="5"/>
      <c r="H4" s="5"/>
      <c r="I4" s="5"/>
      <c r="J4" s="5"/>
      <c r="K4" s="5"/>
      <c r="L4" s="29" t="s">
        <v>39</v>
      </c>
    </row>
    <row r="5" s="1" customFormat="1" ht="20.25" customHeight="1" spans="1:12">
      <c r="A5" s="17" t="s">
        <v>285</v>
      </c>
      <c r="B5" s="17" t="s">
        <v>286</v>
      </c>
      <c r="C5" s="17" t="s">
        <v>287</v>
      </c>
      <c r="D5" s="18" t="s">
        <v>288</v>
      </c>
      <c r="E5" s="6" t="s">
        <v>289</v>
      </c>
      <c r="F5" s="18"/>
      <c r="G5" s="17" t="s">
        <v>290</v>
      </c>
      <c r="H5" s="17" t="s">
        <v>291</v>
      </c>
      <c r="I5" s="17" t="s">
        <v>292</v>
      </c>
      <c r="J5" s="17" t="s">
        <v>293</v>
      </c>
      <c r="K5" s="17" t="s">
        <v>294</v>
      </c>
      <c r="L5" s="7" t="s">
        <v>295</v>
      </c>
    </row>
    <row r="6" s="1" customFormat="1" ht="28.5" customHeight="1" spans="1:12">
      <c r="A6" s="19"/>
      <c r="B6" s="19"/>
      <c r="C6" s="19"/>
      <c r="D6" s="20"/>
      <c r="E6" s="21" t="s">
        <v>296</v>
      </c>
      <c r="F6" s="22" t="s">
        <v>297</v>
      </c>
      <c r="G6" s="19"/>
      <c r="H6" s="19"/>
      <c r="I6" s="19"/>
      <c r="J6" s="19"/>
      <c r="K6" s="19"/>
      <c r="L6" s="30"/>
    </row>
    <row r="7" s="1" customFormat="1" ht="26.25" customHeight="1" spans="1:12">
      <c r="A7" s="23"/>
      <c r="B7" s="24" t="s">
        <v>44</v>
      </c>
      <c r="C7" s="25"/>
      <c r="D7" s="9">
        <f>D8</f>
        <v>142</v>
      </c>
      <c r="E7" s="9">
        <f>E8</f>
        <v>142</v>
      </c>
      <c r="F7" s="9">
        <v>0</v>
      </c>
      <c r="G7" s="26" t="s">
        <v>298</v>
      </c>
      <c r="H7" s="26" t="s">
        <v>298</v>
      </c>
      <c r="I7" s="26" t="s">
        <v>298</v>
      </c>
      <c r="J7" s="26" t="s">
        <v>298</v>
      </c>
      <c r="K7" s="26" t="s">
        <v>298</v>
      </c>
      <c r="L7" s="31" t="s">
        <v>298</v>
      </c>
    </row>
    <row r="8" s="1" customFormat="1" ht="26.25" customHeight="1" spans="1:12">
      <c r="A8" s="23"/>
      <c r="B8" s="24" t="s">
        <v>299</v>
      </c>
      <c r="C8" s="25"/>
      <c r="D8" s="9">
        <f>D9+D10+D11+D12</f>
        <v>142</v>
      </c>
      <c r="E8" s="9">
        <f>E9+E10+E11+E12</f>
        <v>142</v>
      </c>
      <c r="F8" s="9">
        <v>0</v>
      </c>
      <c r="G8" s="26" t="s">
        <v>298</v>
      </c>
      <c r="H8" s="26" t="s">
        <v>298</v>
      </c>
      <c r="I8" s="26" t="s">
        <v>298</v>
      </c>
      <c r="J8" s="26" t="s">
        <v>298</v>
      </c>
      <c r="K8" s="26" t="s">
        <v>298</v>
      </c>
      <c r="L8" s="31" t="s">
        <v>298</v>
      </c>
    </row>
    <row r="9" s="1" customFormat="1" ht="409.5" spans="1:12">
      <c r="A9" s="23"/>
      <c r="B9" s="24" t="s">
        <v>300</v>
      </c>
      <c r="C9" s="25" t="s">
        <v>301</v>
      </c>
      <c r="D9" s="9">
        <v>90</v>
      </c>
      <c r="E9" s="9">
        <v>90</v>
      </c>
      <c r="F9" s="9"/>
      <c r="G9" s="26" t="s">
        <v>302</v>
      </c>
      <c r="H9" s="26" t="s">
        <v>303</v>
      </c>
      <c r="I9" s="26" t="s">
        <v>304</v>
      </c>
      <c r="J9" s="26" t="s">
        <v>305</v>
      </c>
      <c r="K9" s="26" t="s">
        <v>306</v>
      </c>
      <c r="L9" s="31" t="s">
        <v>307</v>
      </c>
    </row>
    <row r="10" s="1" customFormat="1" ht="72" spans="1:12">
      <c r="A10" s="23"/>
      <c r="B10" s="24" t="s">
        <v>308</v>
      </c>
      <c r="C10" s="25" t="s">
        <v>301</v>
      </c>
      <c r="D10" s="9">
        <v>10</v>
      </c>
      <c r="E10" s="9">
        <v>10</v>
      </c>
      <c r="F10" s="9"/>
      <c r="G10" s="26" t="s">
        <v>302</v>
      </c>
      <c r="H10" s="26" t="s">
        <v>309</v>
      </c>
      <c r="I10" s="26" t="s">
        <v>310</v>
      </c>
      <c r="J10" s="26" t="s">
        <v>311</v>
      </c>
      <c r="K10" s="26" t="s">
        <v>306</v>
      </c>
      <c r="L10" s="31" t="s">
        <v>307</v>
      </c>
    </row>
    <row r="11" s="1" customFormat="1" ht="324" spans="1:12">
      <c r="A11" s="23"/>
      <c r="B11" s="24" t="s">
        <v>312</v>
      </c>
      <c r="C11" s="25" t="s">
        <v>301</v>
      </c>
      <c r="D11" s="9">
        <v>7</v>
      </c>
      <c r="E11" s="9">
        <v>7</v>
      </c>
      <c r="F11" s="9"/>
      <c r="G11" s="26" t="s">
        <v>302</v>
      </c>
      <c r="H11" s="26" t="s">
        <v>313</v>
      </c>
      <c r="I11" s="26" t="s">
        <v>314</v>
      </c>
      <c r="J11" s="26" t="s">
        <v>315</v>
      </c>
      <c r="K11" s="26" t="s">
        <v>306</v>
      </c>
      <c r="L11" s="31" t="s">
        <v>307</v>
      </c>
    </row>
    <row r="12" s="1" customFormat="1" ht="204" spans="1:12">
      <c r="A12" s="23"/>
      <c r="B12" s="24" t="s">
        <v>316</v>
      </c>
      <c r="C12" s="25" t="s">
        <v>317</v>
      </c>
      <c r="D12" s="9">
        <v>35</v>
      </c>
      <c r="E12" s="9">
        <v>35</v>
      </c>
      <c r="F12" s="9"/>
      <c r="G12" s="26" t="s">
        <v>302</v>
      </c>
      <c r="H12" s="26" t="s">
        <v>318</v>
      </c>
      <c r="I12" s="26" t="s">
        <v>319</v>
      </c>
      <c r="J12" s="26" t="s">
        <v>320</v>
      </c>
      <c r="K12" s="26" t="s">
        <v>306</v>
      </c>
      <c r="L12" s="31" t="s">
        <v>307</v>
      </c>
    </row>
    <row r="13" s="1" customFormat="1" ht="72" spans="1:12">
      <c r="A13" s="23"/>
      <c r="B13" s="24" t="s">
        <v>321</v>
      </c>
      <c r="C13" s="25" t="s">
        <v>317</v>
      </c>
      <c r="D13" s="9">
        <v>10</v>
      </c>
      <c r="E13" s="9">
        <v>10</v>
      </c>
      <c r="F13" s="9"/>
      <c r="G13" s="26" t="s">
        <v>302</v>
      </c>
      <c r="H13" s="26" t="s">
        <v>322</v>
      </c>
      <c r="I13" s="26" t="s">
        <v>323</v>
      </c>
      <c r="J13" s="26" t="s">
        <v>324</v>
      </c>
      <c r="K13" s="26" t="s">
        <v>306</v>
      </c>
      <c r="L13" s="31" t="s">
        <v>307</v>
      </c>
    </row>
    <row r="14" s="1" customFormat="1" ht="120" spans="1:12">
      <c r="A14" s="23"/>
      <c r="B14" s="24" t="s">
        <v>325</v>
      </c>
      <c r="C14" s="25" t="s">
        <v>317</v>
      </c>
      <c r="D14" s="9">
        <v>10</v>
      </c>
      <c r="E14" s="9">
        <v>10</v>
      </c>
      <c r="F14" s="9"/>
      <c r="G14" s="26" t="s">
        <v>302</v>
      </c>
      <c r="H14" s="26" t="s">
        <v>326</v>
      </c>
      <c r="I14" s="26" t="s">
        <v>327</v>
      </c>
      <c r="J14" s="26" t="s">
        <v>328</v>
      </c>
      <c r="K14" s="26" t="s">
        <v>306</v>
      </c>
      <c r="L14" s="31" t="s">
        <v>307</v>
      </c>
    </row>
    <row r="15" s="1" customFormat="1" ht="72" spans="1:12">
      <c r="A15" s="23"/>
      <c r="B15" s="24" t="s">
        <v>329</v>
      </c>
      <c r="C15" s="25" t="s">
        <v>301</v>
      </c>
      <c r="D15" s="9">
        <v>2</v>
      </c>
      <c r="E15" s="9">
        <v>2</v>
      </c>
      <c r="F15" s="9"/>
      <c r="G15" s="26" t="s">
        <v>302</v>
      </c>
      <c r="H15" s="26" t="s">
        <v>330</v>
      </c>
      <c r="I15" s="26" t="s">
        <v>331</v>
      </c>
      <c r="J15" s="26" t="s">
        <v>332</v>
      </c>
      <c r="K15" s="26" t="s">
        <v>306</v>
      </c>
      <c r="L15" s="31" t="s">
        <v>307</v>
      </c>
    </row>
    <row r="16" s="1" customFormat="1" ht="72" spans="1:12">
      <c r="A16" s="23"/>
      <c r="B16" s="24" t="s">
        <v>333</v>
      </c>
      <c r="C16" s="25" t="s">
        <v>301</v>
      </c>
      <c r="D16" s="9">
        <v>24</v>
      </c>
      <c r="E16" s="9">
        <v>24</v>
      </c>
      <c r="F16" s="9"/>
      <c r="G16" s="26" t="s">
        <v>302</v>
      </c>
      <c r="H16" s="26" t="s">
        <v>334</v>
      </c>
      <c r="I16" s="26" t="s">
        <v>335</v>
      </c>
      <c r="J16" s="26" t="s">
        <v>336</v>
      </c>
      <c r="K16" s="26" t="s">
        <v>306</v>
      </c>
      <c r="L16" s="31" t="s">
        <v>307</v>
      </c>
    </row>
    <row r="17" s="1" customFormat="1" ht="180" spans="1:12">
      <c r="A17" s="23"/>
      <c r="B17" s="24" t="s">
        <v>337</v>
      </c>
      <c r="C17" s="25" t="s">
        <v>301</v>
      </c>
      <c r="D17" s="9">
        <v>20</v>
      </c>
      <c r="E17" s="9">
        <v>20</v>
      </c>
      <c r="F17" s="9"/>
      <c r="G17" s="26" t="s">
        <v>302</v>
      </c>
      <c r="H17" s="26" t="s">
        <v>338</v>
      </c>
      <c r="I17" s="26" t="s">
        <v>327</v>
      </c>
      <c r="J17" s="26" t="s">
        <v>339</v>
      </c>
      <c r="K17" s="26" t="s">
        <v>306</v>
      </c>
      <c r="L17" s="31" t="s">
        <v>307</v>
      </c>
    </row>
    <row r="18" s="15" customFormat="1" ht="12" spans="2:12">
      <c r="B18" s="27"/>
      <c r="G18" s="28"/>
      <c r="H18" s="28"/>
      <c r="I18" s="28"/>
      <c r="J18" s="28"/>
      <c r="K18" s="28"/>
      <c r="L18" s="28"/>
    </row>
    <row r="19" s="15" customFormat="1" ht="12" spans="2:12">
      <c r="B19" s="27"/>
      <c r="G19" s="28"/>
      <c r="H19" s="28"/>
      <c r="I19" s="28"/>
      <c r="J19" s="28"/>
      <c r="K19" s="28"/>
      <c r="L19" s="28"/>
    </row>
    <row r="20" s="15" customFormat="1" ht="12" spans="2:12">
      <c r="B20" s="27"/>
      <c r="G20" s="28"/>
      <c r="H20" s="28"/>
      <c r="I20" s="28"/>
      <c r="J20" s="28"/>
      <c r="K20" s="28"/>
      <c r="L20" s="28"/>
    </row>
    <row r="21" s="15" customFormat="1" ht="12" spans="2:12">
      <c r="B21" s="27"/>
      <c r="G21" s="28"/>
      <c r="H21" s="28"/>
      <c r="I21" s="28"/>
      <c r="J21" s="28"/>
      <c r="K21" s="28"/>
      <c r="L21" s="28"/>
    </row>
    <row r="22" s="15" customFormat="1" ht="12" spans="2:12">
      <c r="B22" s="27"/>
      <c r="G22" s="28"/>
      <c r="H22" s="28"/>
      <c r="I22" s="28"/>
      <c r="J22" s="28"/>
      <c r="K22" s="28"/>
      <c r="L22" s="28"/>
    </row>
    <row r="23" s="15" customFormat="1" ht="12" spans="2:12">
      <c r="B23" s="27"/>
      <c r="G23" s="28"/>
      <c r="H23" s="28"/>
      <c r="I23" s="28"/>
      <c r="J23" s="28"/>
      <c r="K23" s="28"/>
      <c r="L23" s="28"/>
    </row>
    <row r="24" s="15" customFormat="1" ht="12" spans="2:12">
      <c r="B24" s="27"/>
      <c r="G24" s="28"/>
      <c r="H24" s="28"/>
      <c r="I24" s="28"/>
      <c r="J24" s="28"/>
      <c r="K24" s="28"/>
      <c r="L24" s="28"/>
    </row>
    <row r="25" s="15" customFormat="1" ht="12" spans="2:12">
      <c r="B25" s="27"/>
      <c r="G25" s="28"/>
      <c r="H25" s="28"/>
      <c r="I25" s="28"/>
      <c r="J25" s="28"/>
      <c r="K25" s="28"/>
      <c r="L25" s="28"/>
    </row>
    <row r="26" s="15" customFormat="1" ht="12" spans="2:12">
      <c r="B26" s="27"/>
      <c r="G26" s="28"/>
      <c r="H26" s="28"/>
      <c r="I26" s="28"/>
      <c r="J26" s="28"/>
      <c r="K26" s="28"/>
      <c r="L26" s="28"/>
    </row>
    <row r="27" s="15" customFormat="1" ht="12" spans="2:12">
      <c r="B27" s="27"/>
      <c r="G27" s="28"/>
      <c r="H27" s="28"/>
      <c r="I27" s="28"/>
      <c r="J27" s="28"/>
      <c r="K27" s="28"/>
      <c r="L27" s="28"/>
    </row>
    <row r="28" s="15" customFormat="1" ht="12" spans="2:12">
      <c r="B28" s="27"/>
      <c r="G28" s="28"/>
      <c r="H28" s="28"/>
      <c r="I28" s="28"/>
      <c r="J28" s="28"/>
      <c r="K28" s="28"/>
      <c r="L28" s="28"/>
    </row>
    <row r="29" s="15" customFormat="1" ht="12" spans="2:12">
      <c r="B29" s="27"/>
      <c r="G29" s="28"/>
      <c r="H29" s="28"/>
      <c r="I29" s="28"/>
      <c r="J29" s="28"/>
      <c r="K29" s="28"/>
      <c r="L29" s="28"/>
    </row>
    <row r="30" s="15" customFormat="1" ht="12" spans="2:12">
      <c r="B30" s="27"/>
      <c r="G30" s="28"/>
      <c r="H30" s="28"/>
      <c r="I30" s="28"/>
      <c r="J30" s="28"/>
      <c r="K30" s="28"/>
      <c r="L30" s="28"/>
    </row>
    <row r="31" s="15" customFormat="1" ht="12" spans="2:12">
      <c r="B31" s="27"/>
      <c r="G31" s="28"/>
      <c r="H31" s="28"/>
      <c r="I31" s="28"/>
      <c r="J31" s="28"/>
      <c r="K31" s="28"/>
      <c r="L31" s="28"/>
    </row>
    <row r="32" s="15" customFormat="1" ht="12" spans="2:12">
      <c r="B32" s="27"/>
      <c r="G32" s="28"/>
      <c r="H32" s="28"/>
      <c r="I32" s="28"/>
      <c r="J32" s="28"/>
      <c r="K32" s="28"/>
      <c r="L32" s="28"/>
    </row>
    <row r="33" s="15" customFormat="1" ht="12" spans="2:12">
      <c r="B33" s="27"/>
      <c r="G33" s="28"/>
      <c r="H33" s="28"/>
      <c r="I33" s="28"/>
      <c r="J33" s="28"/>
      <c r="K33" s="28"/>
      <c r="L33" s="28"/>
    </row>
    <row r="34" s="15" customFormat="1" ht="12" spans="2:12">
      <c r="B34" s="27"/>
      <c r="G34" s="28"/>
      <c r="H34" s="28"/>
      <c r="I34" s="28"/>
      <c r="J34" s="28"/>
      <c r="K34" s="28"/>
      <c r="L34" s="28"/>
    </row>
    <row r="35" s="15" customFormat="1" ht="12" spans="2:12">
      <c r="B35" s="27"/>
      <c r="G35" s="28"/>
      <c r="H35" s="28"/>
      <c r="I35" s="28"/>
      <c r="J35" s="28"/>
      <c r="K35" s="28"/>
      <c r="L35" s="28"/>
    </row>
    <row r="36" s="15" customFormat="1" ht="12" spans="2:12">
      <c r="B36" s="27"/>
      <c r="G36" s="28"/>
      <c r="H36" s="28"/>
      <c r="I36" s="28"/>
      <c r="J36" s="28"/>
      <c r="K36" s="28"/>
      <c r="L36" s="28"/>
    </row>
    <row r="37" s="15" customFormat="1" ht="12" spans="2:12">
      <c r="B37" s="27"/>
      <c r="G37" s="28"/>
      <c r="H37" s="28"/>
      <c r="I37" s="28"/>
      <c r="J37" s="28"/>
      <c r="K37" s="28"/>
      <c r="L37" s="28"/>
    </row>
    <row r="38" s="15" customFormat="1" ht="12" spans="2:12">
      <c r="B38" s="27"/>
      <c r="G38" s="28"/>
      <c r="H38" s="28"/>
      <c r="I38" s="28"/>
      <c r="J38" s="28"/>
      <c r="K38" s="28"/>
      <c r="L38" s="28"/>
    </row>
    <row r="39" s="15" customFormat="1" ht="12" spans="2:12">
      <c r="B39" s="27"/>
      <c r="G39" s="28"/>
      <c r="H39" s="28"/>
      <c r="I39" s="28"/>
      <c r="J39" s="28"/>
      <c r="K39" s="28"/>
      <c r="L39" s="28"/>
    </row>
    <row r="40" s="15" customFormat="1" ht="12" spans="2:12">
      <c r="B40" s="27"/>
      <c r="G40" s="28"/>
      <c r="H40" s="28"/>
      <c r="I40" s="28"/>
      <c r="J40" s="28"/>
      <c r="K40" s="28"/>
      <c r="L40" s="28"/>
    </row>
    <row r="41" s="15" customFormat="1" ht="12" spans="2:12">
      <c r="B41" s="27"/>
      <c r="G41" s="28"/>
      <c r="H41" s="28"/>
      <c r="I41" s="28"/>
      <c r="J41" s="28"/>
      <c r="K41" s="28"/>
      <c r="L41" s="28"/>
    </row>
    <row r="42" s="15" customFormat="1" ht="12" spans="2:12">
      <c r="B42" s="27"/>
      <c r="G42" s="28"/>
      <c r="H42" s="28"/>
      <c r="I42" s="28"/>
      <c r="J42" s="28"/>
      <c r="K42" s="28"/>
      <c r="L42" s="28"/>
    </row>
    <row r="43" s="15" customFormat="1" ht="12" spans="2:12">
      <c r="B43" s="27"/>
      <c r="G43" s="28"/>
      <c r="H43" s="28"/>
      <c r="I43" s="28"/>
      <c r="J43" s="28"/>
      <c r="K43" s="28"/>
      <c r="L43" s="28"/>
    </row>
    <row r="44" s="15" customFormat="1" ht="12" spans="2:12">
      <c r="B44" s="27"/>
      <c r="G44" s="28"/>
      <c r="H44" s="28"/>
      <c r="I44" s="28"/>
      <c r="J44" s="28"/>
      <c r="K44" s="28"/>
      <c r="L44" s="28"/>
    </row>
    <row r="45" s="15" customFormat="1" ht="12" spans="2:12">
      <c r="B45" s="27"/>
      <c r="G45" s="28"/>
      <c r="H45" s="28"/>
      <c r="I45" s="28"/>
      <c r="J45" s="28"/>
      <c r="K45" s="28"/>
      <c r="L45" s="28"/>
    </row>
    <row r="46" s="15" customFormat="1" ht="12" spans="2:12">
      <c r="B46" s="27"/>
      <c r="G46" s="28"/>
      <c r="H46" s="28"/>
      <c r="I46" s="28"/>
      <c r="J46" s="28"/>
      <c r="K46" s="28"/>
      <c r="L46" s="28"/>
    </row>
    <row r="47" s="15" customFormat="1" ht="12" spans="2:12">
      <c r="B47" s="27"/>
      <c r="G47" s="28"/>
      <c r="H47" s="28"/>
      <c r="I47" s="28"/>
      <c r="J47" s="28"/>
      <c r="K47" s="28"/>
      <c r="L47" s="28"/>
    </row>
    <row r="48" s="15" customFormat="1" ht="12" spans="2:12">
      <c r="B48" s="27"/>
      <c r="G48" s="28"/>
      <c r="H48" s="28"/>
      <c r="I48" s="28"/>
      <c r="J48" s="28"/>
      <c r="K48" s="28"/>
      <c r="L48" s="28"/>
    </row>
    <row r="49" s="15" customFormat="1" ht="12" spans="2:12">
      <c r="B49" s="27"/>
      <c r="G49" s="28"/>
      <c r="H49" s="28"/>
      <c r="I49" s="28"/>
      <c r="J49" s="28"/>
      <c r="K49" s="28"/>
      <c r="L49" s="28"/>
    </row>
    <row r="50" s="15" customFormat="1" ht="12" spans="2:12">
      <c r="B50" s="27"/>
      <c r="G50" s="28"/>
      <c r="H50" s="28"/>
      <c r="I50" s="28"/>
      <c r="J50" s="28"/>
      <c r="K50" s="28"/>
      <c r="L50" s="28"/>
    </row>
    <row r="51" s="15" customFormat="1" ht="12" spans="2:12">
      <c r="B51" s="27"/>
      <c r="G51" s="28"/>
      <c r="H51" s="28"/>
      <c r="I51" s="28"/>
      <c r="J51" s="28"/>
      <c r="K51" s="28"/>
      <c r="L51" s="28"/>
    </row>
    <row r="52" s="15" customFormat="1" ht="12" spans="2:12">
      <c r="B52" s="27"/>
      <c r="G52" s="28"/>
      <c r="H52" s="28"/>
      <c r="I52" s="28"/>
      <c r="J52" s="28"/>
      <c r="K52" s="28"/>
      <c r="L52" s="28"/>
    </row>
    <row r="53" s="15" customFormat="1" ht="12" spans="2:12">
      <c r="B53" s="27"/>
      <c r="G53" s="28"/>
      <c r="H53" s="28"/>
      <c r="I53" s="28"/>
      <c r="J53" s="28"/>
      <c r="K53" s="28"/>
      <c r="L53" s="28"/>
    </row>
    <row r="54" s="15" customFormat="1" ht="12" spans="2:12">
      <c r="B54" s="27"/>
      <c r="G54" s="28"/>
      <c r="H54" s="28"/>
      <c r="I54" s="28"/>
      <c r="J54" s="28"/>
      <c r="K54" s="28"/>
      <c r="L54" s="28"/>
    </row>
    <row r="55" s="15" customFormat="1" ht="12" spans="2:12">
      <c r="B55" s="27"/>
      <c r="G55" s="28"/>
      <c r="H55" s="28"/>
      <c r="I55" s="28"/>
      <c r="J55" s="28"/>
      <c r="K55" s="28"/>
      <c r="L55" s="28"/>
    </row>
    <row r="56" s="15" customFormat="1" ht="12" spans="2:12">
      <c r="B56" s="27"/>
      <c r="G56" s="28"/>
      <c r="H56" s="28"/>
      <c r="I56" s="28"/>
      <c r="J56" s="28"/>
      <c r="K56" s="28"/>
      <c r="L56" s="28"/>
    </row>
    <row r="57" s="15" customFormat="1" ht="12" spans="2:12">
      <c r="B57" s="27"/>
      <c r="G57" s="28"/>
      <c r="H57" s="28"/>
      <c r="I57" s="28"/>
      <c r="J57" s="28"/>
      <c r="K57" s="28"/>
      <c r="L57" s="28"/>
    </row>
    <row r="58" s="15" customFormat="1" ht="12" spans="2:12">
      <c r="B58" s="27"/>
      <c r="G58" s="28"/>
      <c r="H58" s="28"/>
      <c r="I58" s="28"/>
      <c r="J58" s="28"/>
      <c r="K58" s="28"/>
      <c r="L58" s="28"/>
    </row>
    <row r="59" s="15" customFormat="1" ht="12" spans="2:12">
      <c r="B59" s="27"/>
      <c r="G59" s="28"/>
      <c r="H59" s="28"/>
      <c r="I59" s="28"/>
      <c r="J59" s="28"/>
      <c r="K59" s="28"/>
      <c r="L59" s="28"/>
    </row>
    <row r="60" s="15" customFormat="1" ht="12" spans="2:12">
      <c r="B60" s="27"/>
      <c r="G60" s="28"/>
      <c r="H60" s="28"/>
      <c r="I60" s="28"/>
      <c r="J60" s="28"/>
      <c r="K60" s="28"/>
      <c r="L60" s="28"/>
    </row>
    <row r="61" s="15" customFormat="1" ht="12" spans="2:12">
      <c r="B61" s="27"/>
      <c r="G61" s="28"/>
      <c r="H61" s="28"/>
      <c r="I61" s="28"/>
      <c r="J61" s="28"/>
      <c r="K61" s="28"/>
      <c r="L61" s="28"/>
    </row>
    <row r="62" s="15" customFormat="1" ht="12" spans="2:12">
      <c r="B62" s="27"/>
      <c r="G62" s="28"/>
      <c r="H62" s="28"/>
      <c r="I62" s="28"/>
      <c r="J62" s="28"/>
      <c r="K62" s="28"/>
      <c r="L62" s="28"/>
    </row>
    <row r="63" s="15" customFormat="1" ht="12" spans="2:12">
      <c r="B63" s="27"/>
      <c r="G63" s="28"/>
      <c r="H63" s="28"/>
      <c r="I63" s="28"/>
      <c r="J63" s="28"/>
      <c r="K63" s="28"/>
      <c r="L63" s="28"/>
    </row>
    <row r="64" s="15" customFormat="1" ht="12" spans="2:12">
      <c r="B64" s="27"/>
      <c r="G64" s="28"/>
      <c r="H64" s="28"/>
      <c r="I64" s="28"/>
      <c r="J64" s="28"/>
      <c r="K64" s="28"/>
      <c r="L64" s="28"/>
    </row>
    <row r="65" s="15" customFormat="1" ht="12" spans="2:12">
      <c r="B65" s="27"/>
      <c r="G65" s="28"/>
      <c r="H65" s="28"/>
      <c r="I65" s="28"/>
      <c r="J65" s="28"/>
      <c r="K65" s="28"/>
      <c r="L65" s="28"/>
    </row>
    <row r="66" s="15" customFormat="1" ht="12" spans="2:12">
      <c r="B66" s="27"/>
      <c r="G66" s="28"/>
      <c r="H66" s="28"/>
      <c r="I66" s="28"/>
      <c r="J66" s="28"/>
      <c r="K66" s="28"/>
      <c r="L66" s="28"/>
    </row>
    <row r="67" s="15" customFormat="1" ht="12" spans="2:12">
      <c r="B67" s="27"/>
      <c r="G67" s="28"/>
      <c r="H67" s="28"/>
      <c r="I67" s="28"/>
      <c r="J67" s="28"/>
      <c r="K67" s="28"/>
      <c r="L67" s="28"/>
    </row>
    <row r="68" s="15" customFormat="1" ht="12" spans="2:12">
      <c r="B68" s="27"/>
      <c r="G68" s="28"/>
      <c r="H68" s="28"/>
      <c r="I68" s="28"/>
      <c r="J68" s="28"/>
      <c r="K68" s="28"/>
      <c r="L68" s="28"/>
    </row>
    <row r="69" s="15" customFormat="1" ht="12" spans="2:12">
      <c r="B69" s="27"/>
      <c r="G69" s="28"/>
      <c r="H69" s="28"/>
      <c r="I69" s="28"/>
      <c r="J69" s="28"/>
      <c r="K69" s="28"/>
      <c r="L69" s="28"/>
    </row>
    <row r="70" s="15" customFormat="1" ht="12" spans="2:12">
      <c r="B70" s="27"/>
      <c r="G70" s="28"/>
      <c r="H70" s="28"/>
      <c r="I70" s="28"/>
      <c r="J70" s="28"/>
      <c r="K70" s="28"/>
      <c r="L70" s="28"/>
    </row>
    <row r="71" s="15" customFormat="1" ht="12" spans="2:12">
      <c r="B71" s="27"/>
      <c r="G71" s="28"/>
      <c r="H71" s="28"/>
      <c r="I71" s="28"/>
      <c r="J71" s="28"/>
      <c r="K71" s="28"/>
      <c r="L71" s="28"/>
    </row>
    <row r="72" s="15" customFormat="1" ht="12" spans="2:12">
      <c r="B72" s="27"/>
      <c r="G72" s="28"/>
      <c r="H72" s="28"/>
      <c r="I72" s="28"/>
      <c r="J72" s="28"/>
      <c r="K72" s="28"/>
      <c r="L72" s="28"/>
    </row>
    <row r="73" s="15" customFormat="1" ht="12" spans="2:12">
      <c r="B73" s="27"/>
      <c r="G73" s="28"/>
      <c r="H73" s="28"/>
      <c r="I73" s="28"/>
      <c r="J73" s="28"/>
      <c r="K73" s="28"/>
      <c r="L73" s="28"/>
    </row>
    <row r="74" s="15" customFormat="1" ht="12" spans="2:12">
      <c r="B74" s="27"/>
      <c r="G74" s="28"/>
      <c r="H74" s="28"/>
      <c r="I74" s="28"/>
      <c r="J74" s="28"/>
      <c r="K74" s="28"/>
      <c r="L74" s="28"/>
    </row>
    <row r="75" s="15" customFormat="1" ht="12" spans="2:12">
      <c r="B75" s="27"/>
      <c r="G75" s="28"/>
      <c r="H75" s="28"/>
      <c r="I75" s="28"/>
      <c r="J75" s="28"/>
      <c r="K75" s="28"/>
      <c r="L75" s="28"/>
    </row>
    <row r="76" s="15" customFormat="1" ht="12" spans="2:12">
      <c r="B76" s="27"/>
      <c r="G76" s="28"/>
      <c r="H76" s="28"/>
      <c r="I76" s="28"/>
      <c r="J76" s="28"/>
      <c r="K76" s="28"/>
      <c r="L76" s="28"/>
    </row>
    <row r="77" s="15" customFormat="1" ht="12" spans="2:12">
      <c r="B77" s="27"/>
      <c r="G77" s="28"/>
      <c r="H77" s="28"/>
      <c r="I77" s="28"/>
      <c r="J77" s="28"/>
      <c r="K77" s="28"/>
      <c r="L77" s="28"/>
    </row>
    <row r="78" s="15" customFormat="1" ht="12" spans="2:12">
      <c r="B78" s="27"/>
      <c r="G78" s="28"/>
      <c r="H78" s="28"/>
      <c r="I78" s="28"/>
      <c r="J78" s="28"/>
      <c r="K78" s="28"/>
      <c r="L78" s="28"/>
    </row>
    <row r="79" s="15" customFormat="1" ht="12" spans="2:12">
      <c r="B79" s="27"/>
      <c r="G79" s="28"/>
      <c r="H79" s="28"/>
      <c r="I79" s="28"/>
      <c r="J79" s="28"/>
      <c r="K79" s="28"/>
      <c r="L79" s="28"/>
    </row>
    <row r="80" s="15" customFormat="1" ht="12" spans="2:12">
      <c r="B80" s="27"/>
      <c r="G80" s="28"/>
      <c r="H80" s="28"/>
      <c r="I80" s="28"/>
      <c r="J80" s="28"/>
      <c r="K80" s="28"/>
      <c r="L80" s="28"/>
    </row>
    <row r="81" s="15" customFormat="1" ht="12" spans="2:12">
      <c r="B81" s="27"/>
      <c r="G81" s="28"/>
      <c r="H81" s="28"/>
      <c r="I81" s="28"/>
      <c r="J81" s="28"/>
      <c r="K81" s="28"/>
      <c r="L81" s="28"/>
    </row>
    <row r="82" s="15" customFormat="1" ht="12" spans="2:12">
      <c r="B82" s="27"/>
      <c r="G82" s="28"/>
      <c r="H82" s="28"/>
      <c r="I82" s="28"/>
      <c r="J82" s="28"/>
      <c r="K82" s="28"/>
      <c r="L82" s="28"/>
    </row>
    <row r="83" s="15" customFormat="1" ht="12" spans="2:12">
      <c r="B83" s="27"/>
      <c r="G83" s="28"/>
      <c r="H83" s="28"/>
      <c r="I83" s="28"/>
      <c r="J83" s="28"/>
      <c r="K83" s="28"/>
      <c r="L83" s="28"/>
    </row>
    <row r="84" s="15" customFormat="1" ht="12" spans="2:12">
      <c r="B84" s="27"/>
      <c r="G84" s="28"/>
      <c r="H84" s="28"/>
      <c r="I84" s="28"/>
      <c r="J84" s="28"/>
      <c r="K84" s="28"/>
      <c r="L84" s="28"/>
    </row>
  </sheetData>
  <mergeCells count="13">
    <mergeCell ref="A2:L2"/>
    <mergeCell ref="A4:K4"/>
    <mergeCell ref="E5:F5"/>
    <mergeCell ref="A5:A6"/>
    <mergeCell ref="B5:B6"/>
    <mergeCell ref="C5:C6"/>
    <mergeCell ref="D5:D6"/>
    <mergeCell ref="G5:G6"/>
    <mergeCell ref="H5:H6"/>
    <mergeCell ref="I5:I6"/>
    <mergeCell ref="J5:J6"/>
    <mergeCell ref="K5:K6"/>
    <mergeCell ref="L5:L6"/>
  </mergeCells>
  <pageMargins left="0.2" right="0.354166666666667" top="0.229166666666667" bottom="0.25" header="0.36875" footer="0.2"/>
  <pageSetup paperSize="9" scale="8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abSelected="1" workbookViewId="0">
      <selection activeCell="A4" sqref="A4:A6"/>
    </sheetView>
  </sheetViews>
  <sheetFormatPr defaultColWidth="6.875" defaultRowHeight="23.25" customHeight="1"/>
  <cols>
    <col min="1" max="1" width="10.625" customWidth="1"/>
    <col min="2" max="2" width="8.5" customWidth="1"/>
    <col min="3" max="3" width="10.375" customWidth="1"/>
    <col min="4" max="5" width="8.125" customWidth="1"/>
    <col min="6" max="6" width="5.25" customWidth="1"/>
    <col min="7" max="8" width="9.875" customWidth="1"/>
    <col min="9" max="9" width="19" style="2" customWidth="1"/>
    <col min="10" max="10" width="15.125" style="2" customWidth="1"/>
    <col min="11" max="11" width="14.25" style="2" customWidth="1"/>
    <col min="12" max="12" width="14.375" style="2" customWidth="1"/>
  </cols>
  <sheetData>
    <row r="1" customHeight="1" spans="1:12">
      <c r="A1" s="3"/>
      <c r="L1" s="10"/>
    </row>
    <row r="2" customHeight="1" spans="1:12">
      <c r="A2" s="4" t="s">
        <v>340</v>
      </c>
      <c r="B2" s="4"/>
      <c r="C2" s="4"/>
      <c r="D2" s="4"/>
      <c r="E2" s="4"/>
      <c r="F2" s="4"/>
      <c r="G2" s="4"/>
      <c r="H2" s="4"/>
      <c r="I2" s="4"/>
      <c r="J2" s="4"/>
      <c r="K2" s="4"/>
      <c r="L2" s="4"/>
    </row>
    <row r="3" customHeight="1" spans="1:12">
      <c r="A3" s="5" t="s">
        <v>284</v>
      </c>
      <c r="B3" s="5"/>
      <c r="C3" s="5"/>
      <c r="D3" s="5"/>
      <c r="E3" s="5"/>
      <c r="F3" s="5"/>
      <c r="G3" s="5"/>
      <c r="H3" s="5"/>
      <c r="I3" s="5"/>
      <c r="J3" s="5"/>
      <c r="K3" s="5"/>
      <c r="L3" s="11" t="s">
        <v>39</v>
      </c>
    </row>
    <row r="4" s="1" customFormat="1" customHeight="1" spans="1:13">
      <c r="A4" s="6" t="s">
        <v>160</v>
      </c>
      <c r="B4" s="6" t="s">
        <v>341</v>
      </c>
      <c r="C4" s="6"/>
      <c r="D4" s="6"/>
      <c r="E4" s="6"/>
      <c r="F4" s="6"/>
      <c r="G4" s="6"/>
      <c r="H4" s="6"/>
      <c r="I4" s="7" t="s">
        <v>342</v>
      </c>
      <c r="J4" s="7" t="s">
        <v>343</v>
      </c>
      <c r="K4" s="7" t="s">
        <v>344</v>
      </c>
      <c r="L4" s="7"/>
      <c r="M4" s="12"/>
    </row>
    <row r="5" s="1" customFormat="1" customHeight="1" spans="1:13">
      <c r="A5" s="6"/>
      <c r="B5" s="6" t="s">
        <v>288</v>
      </c>
      <c r="C5" s="6" t="s">
        <v>345</v>
      </c>
      <c r="D5" s="6"/>
      <c r="E5" s="6"/>
      <c r="F5" s="6"/>
      <c r="G5" s="6" t="s">
        <v>346</v>
      </c>
      <c r="H5" s="6"/>
      <c r="I5" s="7"/>
      <c r="J5" s="7"/>
      <c r="K5" s="7" t="s">
        <v>347</v>
      </c>
      <c r="L5" s="7" t="s">
        <v>348</v>
      </c>
      <c r="M5" s="12"/>
    </row>
    <row r="6" s="1" customFormat="1" ht="47.25" customHeight="1" spans="1:13">
      <c r="A6" s="6"/>
      <c r="B6" s="6"/>
      <c r="C6" s="7" t="s">
        <v>74</v>
      </c>
      <c r="D6" s="7" t="s">
        <v>349</v>
      </c>
      <c r="E6" s="7" t="s">
        <v>350</v>
      </c>
      <c r="F6" s="7" t="s">
        <v>351</v>
      </c>
      <c r="G6" s="7" t="s">
        <v>65</v>
      </c>
      <c r="H6" s="7" t="s">
        <v>66</v>
      </c>
      <c r="I6" s="7"/>
      <c r="J6" s="7"/>
      <c r="K6" s="7"/>
      <c r="L6" s="7"/>
      <c r="M6" s="12"/>
    </row>
    <row r="7" s="1" customFormat="1" ht="181.5" customHeight="1" spans="1:12">
      <c r="A7" s="8" t="s">
        <v>299</v>
      </c>
      <c r="B7" s="9">
        <v>587</v>
      </c>
      <c r="C7" s="9">
        <v>587</v>
      </c>
      <c r="D7" s="9">
        <v>0</v>
      </c>
      <c r="E7" s="9">
        <v>0</v>
      </c>
      <c r="F7" s="9">
        <v>0</v>
      </c>
      <c r="G7" s="9">
        <v>379</v>
      </c>
      <c r="H7" s="9">
        <v>208</v>
      </c>
      <c r="I7" s="13" t="s">
        <v>352</v>
      </c>
      <c r="J7" s="13" t="s">
        <v>353</v>
      </c>
      <c r="K7" s="13" t="s">
        <v>353</v>
      </c>
      <c r="L7" s="13" t="s">
        <v>353</v>
      </c>
    </row>
    <row r="10" customHeight="1" spans="8:8">
      <c r="H10" t="s">
        <v>354</v>
      </c>
    </row>
    <row r="11" customHeight="1" spans="12:12">
      <c r="L11" s="14"/>
    </row>
  </sheetData>
  <mergeCells count="12">
    <mergeCell ref="A2:L2"/>
    <mergeCell ref="A3:K3"/>
    <mergeCell ref="B4:H4"/>
    <mergeCell ref="K4:L4"/>
    <mergeCell ref="C5:F5"/>
    <mergeCell ref="G5:H5"/>
    <mergeCell ref="A4:A6"/>
    <mergeCell ref="B5:B6"/>
    <mergeCell ref="I4:I6"/>
    <mergeCell ref="J4:J6"/>
    <mergeCell ref="K5:K6"/>
    <mergeCell ref="L5:L6"/>
  </mergeCells>
  <pageMargins left="0.2" right="0.279166666666667" top="0.984027777777778" bottom="0.984027777777778"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showGridLines="0" showZeros="0" workbookViewId="0">
      <selection activeCell="A3" sqref="A3"/>
    </sheetView>
  </sheetViews>
  <sheetFormatPr defaultColWidth="9" defaultRowHeight="13.5" outlineLevelCol="3"/>
  <cols>
    <col min="1" max="1" width="31.625" style="156" customWidth="1"/>
    <col min="2" max="2" width="20.5" style="156" customWidth="1"/>
    <col min="3" max="3" width="31.625" style="156" customWidth="1"/>
    <col min="4" max="4" width="20.5" style="156" customWidth="1"/>
    <col min="5" max="16384" width="9" style="156"/>
  </cols>
  <sheetData>
    <row r="1" ht="14.25" customHeight="1" spans="1:4">
      <c r="A1" s="157"/>
      <c r="B1" s="158"/>
      <c r="C1" s="158"/>
      <c r="D1" s="159"/>
    </row>
    <row r="2" ht="35.25" customHeight="1" spans="1:4">
      <c r="A2" s="160" t="s">
        <v>13</v>
      </c>
      <c r="B2" s="160"/>
      <c r="C2" s="160"/>
      <c r="D2" s="160"/>
    </row>
    <row r="3" ht="21.75" customHeight="1" spans="1:4">
      <c r="A3" s="35" t="s">
        <v>14</v>
      </c>
      <c r="B3" s="158"/>
      <c r="C3" s="158"/>
      <c r="D3" s="159" t="s">
        <v>15</v>
      </c>
    </row>
    <row r="4" ht="26.25" customHeight="1" spans="1:4">
      <c r="A4" s="161" t="s">
        <v>16</v>
      </c>
      <c r="B4" s="161"/>
      <c r="C4" s="161" t="s">
        <v>17</v>
      </c>
      <c r="D4" s="161"/>
    </row>
    <row r="5" ht="26.25" customHeight="1" spans="1:4">
      <c r="A5" s="161" t="s">
        <v>18</v>
      </c>
      <c r="B5" s="161" t="s">
        <v>19</v>
      </c>
      <c r="C5" s="161" t="s">
        <v>18</v>
      </c>
      <c r="D5" s="161" t="s">
        <v>19</v>
      </c>
    </row>
    <row r="6" s="155" customFormat="1" ht="26.25" customHeight="1" spans="1:4">
      <c r="A6" s="162" t="s">
        <v>20</v>
      </c>
      <c r="B6" s="163">
        <v>587</v>
      </c>
      <c r="C6" s="162" t="s">
        <v>21</v>
      </c>
      <c r="D6" s="164">
        <v>379</v>
      </c>
    </row>
    <row r="7" s="155" customFormat="1" ht="26.25" customHeight="1" spans="1:4">
      <c r="A7" s="162" t="s">
        <v>22</v>
      </c>
      <c r="B7" s="163">
        <v>0</v>
      </c>
      <c r="C7" s="162" t="s">
        <v>23</v>
      </c>
      <c r="D7" s="164">
        <v>208</v>
      </c>
    </row>
    <row r="8" s="155" customFormat="1" ht="26.25" customHeight="1" spans="1:4">
      <c r="A8" s="162" t="s">
        <v>24</v>
      </c>
      <c r="B8" s="163">
        <v>0</v>
      </c>
      <c r="C8" s="162" t="s">
        <v>25</v>
      </c>
      <c r="D8" s="164"/>
    </row>
    <row r="9" s="155" customFormat="1" ht="26.25" customHeight="1" spans="1:4">
      <c r="A9" s="162" t="s">
        <v>26</v>
      </c>
      <c r="B9" s="163">
        <v>0</v>
      </c>
      <c r="C9" s="162" t="s">
        <v>27</v>
      </c>
      <c r="D9" s="164"/>
    </row>
    <row r="10" s="155" customFormat="1" ht="26.25" customHeight="1" spans="1:4">
      <c r="A10" s="162" t="s">
        <v>28</v>
      </c>
      <c r="B10" s="163">
        <v>0</v>
      </c>
      <c r="C10" s="162" t="s">
        <v>29</v>
      </c>
      <c r="D10" s="164"/>
    </row>
    <row r="11" ht="26.25" customHeight="1" spans="1:4">
      <c r="A11" s="165"/>
      <c r="B11" s="163"/>
      <c r="C11" s="166"/>
      <c r="D11" s="164"/>
    </row>
    <row r="12" s="155" customFormat="1" ht="26.25" customHeight="1" spans="1:4">
      <c r="A12" s="167" t="s">
        <v>30</v>
      </c>
      <c r="B12" s="163">
        <v>587</v>
      </c>
      <c r="C12" s="167" t="s">
        <v>31</v>
      </c>
      <c r="D12" s="164">
        <f>SUM(D6:D11)</f>
        <v>587</v>
      </c>
    </row>
    <row r="13" s="155" customFormat="1" ht="26.25" customHeight="1" spans="1:4">
      <c r="A13" s="162" t="s">
        <v>32</v>
      </c>
      <c r="B13" s="120">
        <v>0</v>
      </c>
      <c r="C13" s="162" t="s">
        <v>33</v>
      </c>
      <c r="D13" s="168"/>
    </row>
    <row r="14" s="155" customFormat="1" ht="26.25" customHeight="1" spans="1:4">
      <c r="A14" s="162" t="s">
        <v>34</v>
      </c>
      <c r="B14" s="120"/>
      <c r="C14" s="162" t="s">
        <v>35</v>
      </c>
      <c r="D14" s="120"/>
    </row>
    <row r="15" ht="26.25" customHeight="1" spans="1:4">
      <c r="A15" s="166"/>
      <c r="B15" s="120"/>
      <c r="C15" s="166"/>
      <c r="D15" s="168"/>
    </row>
    <row r="16" s="155" customFormat="1" ht="26.25" customHeight="1" spans="1:4">
      <c r="A16" s="167" t="s">
        <v>36</v>
      </c>
      <c r="B16" s="163">
        <f>B12+B14</f>
        <v>587</v>
      </c>
      <c r="C16" s="162" t="s">
        <v>37</v>
      </c>
      <c r="D16" s="164">
        <f>D12+D14</f>
        <v>587</v>
      </c>
    </row>
  </sheetData>
  <sheetProtection formatCells="0" formatColumns="0" formatRows="0"/>
  <mergeCells count="3">
    <mergeCell ref="A2:D2"/>
    <mergeCell ref="A4:B4"/>
    <mergeCell ref="C4:D4"/>
  </mergeCells>
  <printOptions horizontalCentered="1"/>
  <pageMargins left="0.707638888888889" right="0.707638888888889" top="0.747916666666667" bottom="0.747916666666667" header="0.313888888888889" footer="0.313888888888889"/>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showGridLines="0" showZeros="0" workbookViewId="0">
      <selection activeCell="A7" sqref="A7:D10"/>
    </sheetView>
  </sheetViews>
  <sheetFormatPr defaultColWidth="9" defaultRowHeight="13.5"/>
  <cols>
    <col min="1" max="3" width="4.875" style="123" customWidth="1"/>
    <col min="4" max="4" width="28.875" style="123" customWidth="1"/>
    <col min="5" max="5" width="9.875" style="123" customWidth="1"/>
    <col min="6" max="6" width="9.75" style="123" customWidth="1"/>
    <col min="7" max="7" width="13.25" style="123" customWidth="1"/>
    <col min="8" max="8" width="11.125" style="123" customWidth="1"/>
    <col min="9" max="9" width="10.5" style="123" customWidth="1"/>
    <col min="10" max="10" width="7.375" style="123" customWidth="1"/>
    <col min="11" max="11" width="6" style="123" customWidth="1"/>
    <col min="12" max="12" width="12.25" style="123" customWidth="1"/>
    <col min="13" max="13" width="8.25" style="123" customWidth="1"/>
    <col min="14" max="16384" width="9" style="123"/>
  </cols>
  <sheetData>
    <row r="1" ht="33.75" customHeight="1" spans="1:13">
      <c r="A1" s="144"/>
      <c r="B1" s="145"/>
      <c r="C1" s="145"/>
      <c r="D1" s="145"/>
      <c r="E1" s="145"/>
      <c r="F1" s="145"/>
      <c r="G1" s="145"/>
      <c r="H1" s="145"/>
      <c r="I1" s="145"/>
      <c r="J1" s="145"/>
      <c r="K1" s="145"/>
      <c r="L1" s="145"/>
      <c r="M1" s="154"/>
    </row>
    <row r="2" ht="33.75" customHeight="1" spans="1:13">
      <c r="A2" s="146" t="s">
        <v>38</v>
      </c>
      <c r="B2" s="146"/>
      <c r="C2" s="146"/>
      <c r="D2" s="146"/>
      <c r="E2" s="146"/>
      <c r="F2" s="146"/>
      <c r="G2" s="146"/>
      <c r="H2" s="146"/>
      <c r="I2" s="146"/>
      <c r="J2" s="146"/>
      <c r="K2" s="146"/>
      <c r="L2" s="146"/>
      <c r="M2" s="146"/>
    </row>
    <row r="3" ht="33.75" customHeight="1" spans="1:13">
      <c r="A3" s="147" t="s">
        <v>14</v>
      </c>
      <c r="B3" s="147"/>
      <c r="C3" s="147"/>
      <c r="D3" s="147"/>
      <c r="E3" s="147"/>
      <c r="F3" s="147"/>
      <c r="G3" s="145"/>
      <c r="H3" s="145"/>
      <c r="I3" s="145"/>
      <c r="J3" s="145"/>
      <c r="K3" s="145"/>
      <c r="L3" s="145"/>
      <c r="M3" s="154" t="s">
        <v>39</v>
      </c>
    </row>
    <row r="4" ht="45" customHeight="1" spans="1:13">
      <c r="A4" s="148" t="s">
        <v>40</v>
      </c>
      <c r="B4" s="148" t="s">
        <v>41</v>
      </c>
      <c r="C4" s="148" t="s">
        <v>42</v>
      </c>
      <c r="D4" s="148" t="s">
        <v>43</v>
      </c>
      <c r="E4" s="148" t="s">
        <v>44</v>
      </c>
      <c r="F4" s="149" t="s">
        <v>45</v>
      </c>
      <c r="G4" s="150"/>
      <c r="H4" s="148" t="s">
        <v>46</v>
      </c>
      <c r="I4" s="148" t="s">
        <v>47</v>
      </c>
      <c r="J4" s="148" t="s">
        <v>48</v>
      </c>
      <c r="K4" s="148" t="s">
        <v>49</v>
      </c>
      <c r="L4" s="148" t="s">
        <v>50</v>
      </c>
      <c r="M4" s="148" t="s">
        <v>51</v>
      </c>
    </row>
    <row r="5" ht="20.25" customHeight="1" spans="1:13">
      <c r="A5" s="151"/>
      <c r="B5" s="151"/>
      <c r="C5" s="151"/>
      <c r="D5" s="151"/>
      <c r="E5" s="151"/>
      <c r="F5" s="148" t="s">
        <v>52</v>
      </c>
      <c r="G5" s="148" t="s">
        <v>53</v>
      </c>
      <c r="H5" s="151"/>
      <c r="I5" s="151"/>
      <c r="J5" s="151"/>
      <c r="K5" s="151"/>
      <c r="L5" s="151"/>
      <c r="M5" s="151"/>
    </row>
    <row r="6" ht="20.25" customHeight="1" spans="1:13">
      <c r="A6" s="152" t="s">
        <v>54</v>
      </c>
      <c r="B6" s="152" t="s">
        <v>54</v>
      </c>
      <c r="C6" s="152" t="s">
        <v>54</v>
      </c>
      <c r="D6" s="152" t="s">
        <v>54</v>
      </c>
      <c r="E6" s="153">
        <v>1</v>
      </c>
      <c r="F6" s="153">
        <v>2</v>
      </c>
      <c r="G6" s="153">
        <v>3</v>
      </c>
      <c r="H6" s="153">
        <v>4</v>
      </c>
      <c r="I6" s="153">
        <v>5</v>
      </c>
      <c r="J6" s="153">
        <v>6</v>
      </c>
      <c r="K6" s="153">
        <v>7</v>
      </c>
      <c r="L6" s="153">
        <v>8</v>
      </c>
      <c r="M6" s="153">
        <v>9</v>
      </c>
    </row>
    <row r="7" s="122" customFormat="1" ht="20.25" customHeight="1" spans="1:13">
      <c r="A7" s="115" t="s">
        <v>55</v>
      </c>
      <c r="B7" s="115"/>
      <c r="C7" s="115"/>
      <c r="D7" s="116" t="s">
        <v>56</v>
      </c>
      <c r="E7" s="140">
        <f>E8</f>
        <v>587</v>
      </c>
      <c r="F7" s="140">
        <f>F8</f>
        <v>587</v>
      </c>
      <c r="G7" s="140">
        <f>G8</f>
        <v>587</v>
      </c>
      <c r="H7" s="140">
        <v>0</v>
      </c>
      <c r="I7" s="140">
        <v>0</v>
      </c>
      <c r="J7" s="140">
        <v>0</v>
      </c>
      <c r="K7" s="140">
        <v>0</v>
      </c>
      <c r="L7" s="140">
        <v>0</v>
      </c>
      <c r="M7" s="140"/>
    </row>
    <row r="8" ht="20.25" customHeight="1" spans="1:13">
      <c r="A8" s="115"/>
      <c r="B8" s="115" t="s">
        <v>57</v>
      </c>
      <c r="C8" s="115"/>
      <c r="D8" s="116" t="s">
        <v>58</v>
      </c>
      <c r="E8" s="140">
        <f>E9+E10</f>
        <v>587</v>
      </c>
      <c r="F8" s="140">
        <f>F9+F10</f>
        <v>587</v>
      </c>
      <c r="G8" s="140">
        <f>G9+G10</f>
        <v>587</v>
      </c>
      <c r="H8" s="140">
        <v>0</v>
      </c>
      <c r="I8" s="140">
        <v>0</v>
      </c>
      <c r="J8" s="140">
        <v>0</v>
      </c>
      <c r="K8" s="140">
        <v>0</v>
      </c>
      <c r="L8" s="140">
        <v>0</v>
      </c>
      <c r="M8" s="140"/>
    </row>
    <row r="9" ht="20.25" customHeight="1" spans="1:13">
      <c r="A9" s="115"/>
      <c r="B9" s="115"/>
      <c r="C9" s="115" t="s">
        <v>57</v>
      </c>
      <c r="D9" s="116" t="s">
        <v>59</v>
      </c>
      <c r="E9" s="140">
        <f>F9+M9</f>
        <v>379</v>
      </c>
      <c r="F9" s="140">
        <v>379</v>
      </c>
      <c r="G9" s="140">
        <v>379</v>
      </c>
      <c r="H9" s="140">
        <v>0</v>
      </c>
      <c r="I9" s="140">
        <v>0</v>
      </c>
      <c r="J9" s="140">
        <v>0</v>
      </c>
      <c r="K9" s="140">
        <v>0</v>
      </c>
      <c r="L9" s="140">
        <v>0</v>
      </c>
      <c r="M9" s="140"/>
    </row>
    <row r="10" ht="20.25" customHeight="1" spans="1:13">
      <c r="A10" s="115"/>
      <c r="B10" s="115"/>
      <c r="C10" s="115" t="s">
        <v>60</v>
      </c>
      <c r="D10" s="116" t="s">
        <v>61</v>
      </c>
      <c r="E10" s="140">
        <f>F10+M10</f>
        <v>208</v>
      </c>
      <c r="F10" s="140">
        <v>208</v>
      </c>
      <c r="G10" s="140">
        <v>208</v>
      </c>
      <c r="H10" s="140">
        <v>0</v>
      </c>
      <c r="I10" s="140">
        <v>0</v>
      </c>
      <c r="J10" s="140">
        <v>0</v>
      </c>
      <c r="K10" s="140">
        <v>0</v>
      </c>
      <c r="L10" s="140">
        <v>0</v>
      </c>
      <c r="M10" s="140"/>
    </row>
  </sheetData>
  <sheetProtection formatCells="0" formatColumns="0" formatRows="0"/>
  <mergeCells count="3">
    <mergeCell ref="A2:M2"/>
    <mergeCell ref="A3:F3"/>
    <mergeCell ref="F4:G4"/>
  </mergeCells>
  <pageMargins left="0.318055555555556" right="0.2" top="0.747916666666667" bottom="0.747916666666667" header="0.313888888888889" footer="0.313888888888889"/>
  <pageSetup paperSize="9" orientation="landscape"/>
  <headerFooter alignWithMargins="0" scaleWithDoc="0"/>
  <ignoredErrors>
    <ignoredError sqref="A9:C9 A10:B10 B7:C7 A8 C8"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showGridLines="0" showZeros="0" workbookViewId="0">
      <selection activeCell="E11" sqref="E11"/>
    </sheetView>
  </sheetViews>
  <sheetFormatPr defaultColWidth="9" defaultRowHeight="14.25"/>
  <cols>
    <col min="1" max="3" width="6.5" style="2" customWidth="1"/>
    <col min="4" max="4" width="29.375" style="2" customWidth="1"/>
    <col min="5" max="5" width="13.5" style="2" customWidth="1"/>
    <col min="6" max="7" width="10.875" style="2" customWidth="1"/>
    <col min="8" max="8" width="9" style="2"/>
    <col min="9" max="9" width="10" style="2" customWidth="1"/>
    <col min="10" max="16384" width="9" style="2"/>
  </cols>
  <sheetData>
    <row r="1" customHeight="1" spans="1:10">
      <c r="A1" s="124"/>
      <c r="B1" s="125"/>
      <c r="C1" s="125"/>
      <c r="D1" s="126"/>
      <c r="E1" s="127"/>
      <c r="F1" s="127"/>
      <c r="G1" s="127"/>
      <c r="H1" s="127"/>
      <c r="I1" s="127"/>
      <c r="J1" s="141"/>
    </row>
    <row r="2" ht="26.25" customHeight="1" spans="1:10">
      <c r="A2" s="128" t="s">
        <v>62</v>
      </c>
      <c r="B2" s="128"/>
      <c r="C2" s="128"/>
      <c r="D2" s="128"/>
      <c r="E2" s="128"/>
      <c r="F2" s="128"/>
      <c r="G2" s="128"/>
      <c r="H2" s="128"/>
      <c r="I2" s="128"/>
      <c r="J2" s="128"/>
    </row>
    <row r="3" s="90" customFormat="1" ht="19.5" customHeight="1" spans="1:10">
      <c r="A3" s="129" t="s">
        <v>14</v>
      </c>
      <c r="B3" s="129"/>
      <c r="C3" s="129"/>
      <c r="D3" s="129"/>
      <c r="E3" s="129"/>
      <c r="F3" s="129"/>
      <c r="G3" s="130"/>
      <c r="H3" s="130"/>
      <c r="I3" s="130"/>
      <c r="J3" s="142" t="s">
        <v>39</v>
      </c>
    </row>
    <row r="4" s="90" customFormat="1" ht="19.5" customHeight="1" spans="1:10">
      <c r="A4" s="131" t="s">
        <v>63</v>
      </c>
      <c r="B4" s="131"/>
      <c r="C4" s="131"/>
      <c r="D4" s="132" t="s">
        <v>43</v>
      </c>
      <c r="E4" s="132" t="s">
        <v>64</v>
      </c>
      <c r="F4" s="133" t="s">
        <v>65</v>
      </c>
      <c r="G4" s="133" t="s">
        <v>66</v>
      </c>
      <c r="H4" s="132" t="s">
        <v>67</v>
      </c>
      <c r="I4" s="132" t="s">
        <v>68</v>
      </c>
      <c r="J4" s="132" t="s">
        <v>69</v>
      </c>
    </row>
    <row r="5" s="90" customFormat="1" ht="19.5" customHeight="1" spans="1:10">
      <c r="A5" s="134" t="s">
        <v>40</v>
      </c>
      <c r="B5" s="134" t="s">
        <v>41</v>
      </c>
      <c r="C5" s="134" t="s">
        <v>42</v>
      </c>
      <c r="D5" s="132"/>
      <c r="E5" s="132"/>
      <c r="F5" s="132"/>
      <c r="G5" s="132"/>
      <c r="H5" s="132"/>
      <c r="I5" s="132"/>
      <c r="J5" s="132"/>
    </row>
    <row r="6" s="90" customFormat="1" ht="19.5" customHeight="1" spans="1:10">
      <c r="A6" s="135" t="s">
        <v>54</v>
      </c>
      <c r="B6" s="135" t="s">
        <v>54</v>
      </c>
      <c r="C6" s="135" t="s">
        <v>54</v>
      </c>
      <c r="D6" s="135" t="s">
        <v>54</v>
      </c>
      <c r="E6" s="135">
        <v>1</v>
      </c>
      <c r="F6" s="135">
        <v>2</v>
      </c>
      <c r="G6" s="135">
        <v>3</v>
      </c>
      <c r="H6" s="135">
        <v>4</v>
      </c>
      <c r="I6" s="135">
        <v>5</v>
      </c>
      <c r="J6" s="135">
        <v>6</v>
      </c>
    </row>
    <row r="7" s="91" customFormat="1" ht="19.5" customHeight="1" spans="1:10">
      <c r="A7" s="136"/>
      <c r="B7" s="136"/>
      <c r="C7" s="136"/>
      <c r="D7" s="137" t="s">
        <v>44</v>
      </c>
      <c r="E7" s="138">
        <f t="shared" ref="E7:G8" si="0">E8</f>
        <v>587</v>
      </c>
      <c r="F7" s="138">
        <f t="shared" si="0"/>
        <v>379</v>
      </c>
      <c r="G7" s="138">
        <f t="shared" si="0"/>
        <v>208</v>
      </c>
      <c r="H7" s="139">
        <v>0</v>
      </c>
      <c r="I7" s="139">
        <v>0</v>
      </c>
      <c r="J7" s="143">
        <v>0</v>
      </c>
    </row>
    <row r="8" s="122" customFormat="1" ht="20.25" customHeight="1" spans="1:13">
      <c r="A8" s="115" t="s">
        <v>55</v>
      </c>
      <c r="B8" s="115"/>
      <c r="C8" s="115"/>
      <c r="D8" s="116" t="s">
        <v>56</v>
      </c>
      <c r="E8" s="140">
        <f t="shared" ref="E8:G8" si="1">E9</f>
        <v>587</v>
      </c>
      <c r="F8" s="140">
        <f t="shared" si="1"/>
        <v>379</v>
      </c>
      <c r="G8" s="140">
        <f t="shared" si="1"/>
        <v>208</v>
      </c>
      <c r="H8" s="140">
        <v>0</v>
      </c>
      <c r="I8" s="140">
        <v>0</v>
      </c>
      <c r="J8" s="140">
        <v>0</v>
      </c>
      <c r="K8" s="140">
        <v>0</v>
      </c>
      <c r="L8" s="140">
        <v>0</v>
      </c>
      <c r="M8" s="140"/>
    </row>
    <row r="9" s="123" customFormat="1" ht="20.25" customHeight="1" spans="1:13">
      <c r="A9" s="115"/>
      <c r="B9" s="115" t="s">
        <v>57</v>
      </c>
      <c r="C9" s="115"/>
      <c r="D9" s="116" t="s">
        <v>58</v>
      </c>
      <c r="E9" s="140">
        <f t="shared" ref="E9:G9" si="2">E10+E11</f>
        <v>587</v>
      </c>
      <c r="F9" s="140">
        <f t="shared" si="2"/>
        <v>379</v>
      </c>
      <c r="G9" s="140">
        <f t="shared" si="2"/>
        <v>208</v>
      </c>
      <c r="H9" s="140">
        <v>0</v>
      </c>
      <c r="I9" s="140">
        <v>0</v>
      </c>
      <c r="J9" s="140">
        <v>0</v>
      </c>
      <c r="K9" s="140">
        <v>0</v>
      </c>
      <c r="L9" s="140">
        <v>0</v>
      </c>
      <c r="M9" s="140"/>
    </row>
    <row r="10" s="123" customFormat="1" ht="20.25" customHeight="1" spans="1:13">
      <c r="A10" s="115"/>
      <c r="B10" s="115"/>
      <c r="C10" s="115" t="s">
        <v>57</v>
      </c>
      <c r="D10" s="116" t="s">
        <v>59</v>
      </c>
      <c r="E10" s="140">
        <f>F10+M10</f>
        <v>379</v>
      </c>
      <c r="F10" s="140">
        <v>379</v>
      </c>
      <c r="G10" s="140"/>
      <c r="H10" s="140">
        <v>0</v>
      </c>
      <c r="I10" s="140">
        <v>0</v>
      </c>
      <c r="J10" s="140">
        <v>0</v>
      </c>
      <c r="K10" s="140">
        <v>0</v>
      </c>
      <c r="L10" s="140">
        <v>0</v>
      </c>
      <c r="M10" s="140"/>
    </row>
    <row r="11" s="123" customFormat="1" ht="20.25" customHeight="1" spans="1:13">
      <c r="A11" s="115"/>
      <c r="B11" s="115"/>
      <c r="C11" s="115" t="s">
        <v>60</v>
      </c>
      <c r="D11" s="116" t="s">
        <v>61</v>
      </c>
      <c r="E11" s="140">
        <v>208</v>
      </c>
      <c r="F11" s="140"/>
      <c r="G11" s="140">
        <v>208</v>
      </c>
      <c r="H11" s="140">
        <v>0</v>
      </c>
      <c r="I11" s="140">
        <v>0</v>
      </c>
      <c r="J11" s="140">
        <v>0</v>
      </c>
      <c r="K11" s="140">
        <v>0</v>
      </c>
      <c r="L11" s="140">
        <v>0</v>
      </c>
      <c r="M11" s="140"/>
    </row>
    <row r="12" s="90" customFormat="1" ht="19.5" customHeight="1"/>
    <row r="13" s="90" customFormat="1" customHeight="1"/>
  </sheetData>
  <sheetProtection formatCells="0" formatColumns="0" formatRows="0"/>
  <mergeCells count="8">
    <mergeCell ref="A3:F3"/>
    <mergeCell ref="D4:D5"/>
    <mergeCell ref="E4:E5"/>
    <mergeCell ref="F4:F5"/>
    <mergeCell ref="G4:G5"/>
    <mergeCell ref="H4:H5"/>
    <mergeCell ref="I4:I5"/>
    <mergeCell ref="J4:J5"/>
  </mergeCells>
  <pageMargins left="1.06875" right="0.747916666666667" top="0.984027777777778" bottom="0.984027777777778" header="0.511805555555556" footer="0.511805555555556"/>
  <pageSetup paperSize="9" orientation="landscape" horizontalDpi="2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showZeros="0" workbookViewId="0">
      <selection activeCell="D7" sqref="D7:E7"/>
    </sheetView>
  </sheetViews>
  <sheetFormatPr defaultColWidth="9" defaultRowHeight="14.25" outlineLevelCol="5"/>
  <cols>
    <col min="1" max="1" width="26.875" style="2" customWidth="1"/>
    <col min="2" max="2" width="15.75" style="2" customWidth="1"/>
    <col min="3" max="3" width="28.25" style="2" customWidth="1"/>
    <col min="4" max="6" width="14.5" style="2" customWidth="1"/>
    <col min="7" max="16384" width="9" style="2"/>
  </cols>
  <sheetData>
    <row r="1" ht="13.5" customHeight="1"/>
    <row r="2" ht="20.25" customHeight="1" spans="1:6">
      <c r="A2" s="103" t="s">
        <v>70</v>
      </c>
      <c r="B2" s="103"/>
      <c r="C2" s="103"/>
      <c r="D2" s="103"/>
      <c r="E2" s="103"/>
      <c r="F2" s="103"/>
    </row>
    <row r="3" s="90" customFormat="1" ht="21.75" customHeight="1" spans="1:6">
      <c r="A3" s="104" t="s">
        <v>14</v>
      </c>
      <c r="B3" s="104"/>
      <c r="C3" s="104"/>
      <c r="D3" s="105"/>
      <c r="E3" s="105"/>
      <c r="F3" s="105" t="s">
        <v>39</v>
      </c>
    </row>
    <row r="4" s="90" customFormat="1" ht="19.5" customHeight="1" spans="1:6">
      <c r="A4" s="106" t="s">
        <v>71</v>
      </c>
      <c r="B4" s="108"/>
      <c r="C4" s="106" t="s">
        <v>72</v>
      </c>
      <c r="D4" s="107"/>
      <c r="E4" s="107"/>
      <c r="F4" s="108"/>
    </row>
    <row r="5" s="90" customFormat="1" ht="19.5" customHeight="1" spans="1:6">
      <c r="A5" s="110" t="s">
        <v>73</v>
      </c>
      <c r="B5" s="110" t="s">
        <v>52</v>
      </c>
      <c r="C5" s="110" t="s">
        <v>73</v>
      </c>
      <c r="D5" s="110" t="s">
        <v>44</v>
      </c>
      <c r="E5" s="112" t="s">
        <v>74</v>
      </c>
      <c r="F5" s="112" t="s">
        <v>75</v>
      </c>
    </row>
    <row r="6" s="91" customFormat="1" ht="19.5" customHeight="1" spans="1:6">
      <c r="A6" s="117" t="s">
        <v>76</v>
      </c>
      <c r="B6" s="118">
        <v>587</v>
      </c>
      <c r="C6" s="117" t="s">
        <v>77</v>
      </c>
      <c r="D6" s="114">
        <v>587</v>
      </c>
      <c r="E6" s="114">
        <v>587</v>
      </c>
      <c r="F6" s="119">
        <v>0</v>
      </c>
    </row>
    <row r="7" s="91" customFormat="1" ht="19.5" customHeight="1" spans="1:6">
      <c r="A7" s="117" t="s">
        <v>78</v>
      </c>
      <c r="B7" s="118">
        <v>587</v>
      </c>
      <c r="C7" s="117" t="s">
        <v>79</v>
      </c>
      <c r="D7" s="114"/>
      <c r="E7" s="114"/>
      <c r="F7" s="119">
        <v>0</v>
      </c>
    </row>
    <row r="8" s="91" customFormat="1" ht="19.5" customHeight="1" spans="1:6">
      <c r="A8" s="117" t="s">
        <v>80</v>
      </c>
      <c r="B8" s="118">
        <v>0</v>
      </c>
      <c r="C8" s="117" t="s">
        <v>81</v>
      </c>
      <c r="D8" s="119"/>
      <c r="E8" s="119"/>
      <c r="F8" s="119">
        <v>0</v>
      </c>
    </row>
    <row r="9" s="91" customFormat="1" ht="19.5" customHeight="1" spans="1:6">
      <c r="A9" s="117"/>
      <c r="B9" s="117"/>
      <c r="C9" s="117" t="s">
        <v>82</v>
      </c>
      <c r="D9" s="119"/>
      <c r="E9" s="119"/>
      <c r="F9" s="119">
        <v>0</v>
      </c>
    </row>
    <row r="10" s="91" customFormat="1" ht="19.5" customHeight="1" spans="1:6">
      <c r="A10" s="117"/>
      <c r="B10" s="117"/>
      <c r="C10" s="117" t="s">
        <v>83</v>
      </c>
      <c r="D10" s="119"/>
      <c r="E10" s="119"/>
      <c r="F10" s="119">
        <v>0</v>
      </c>
    </row>
    <row r="11" s="91" customFormat="1" ht="19.5" customHeight="1" spans="1:6">
      <c r="A11" s="117"/>
      <c r="B11" s="117"/>
      <c r="C11" s="117" t="s">
        <v>84</v>
      </c>
      <c r="D11" s="119"/>
      <c r="E11" s="119"/>
      <c r="F11" s="119">
        <v>0</v>
      </c>
    </row>
    <row r="12" s="91" customFormat="1" ht="19.5" customHeight="1" spans="1:6">
      <c r="A12" s="117"/>
      <c r="B12" s="117"/>
      <c r="C12" s="117" t="s">
        <v>85</v>
      </c>
      <c r="D12" s="119"/>
      <c r="E12" s="119"/>
      <c r="F12" s="119">
        <v>0</v>
      </c>
    </row>
    <row r="13" s="91" customFormat="1" ht="19.5" customHeight="1" spans="1:6">
      <c r="A13" s="117"/>
      <c r="B13" s="117"/>
      <c r="C13" s="117" t="s">
        <v>86</v>
      </c>
      <c r="D13" s="119">
        <v>587</v>
      </c>
      <c r="E13" s="119">
        <v>587</v>
      </c>
      <c r="F13" s="119">
        <v>0</v>
      </c>
    </row>
    <row r="14" s="91" customFormat="1" ht="19.5" customHeight="1" spans="1:6">
      <c r="A14" s="117"/>
      <c r="B14" s="117"/>
      <c r="C14" s="117" t="s">
        <v>87</v>
      </c>
      <c r="D14" s="119"/>
      <c r="E14" s="119"/>
      <c r="F14" s="119">
        <v>0</v>
      </c>
    </row>
    <row r="15" s="91" customFormat="1" ht="19.5" customHeight="1" spans="1:6">
      <c r="A15" s="117"/>
      <c r="B15" s="117"/>
      <c r="C15" s="117" t="s">
        <v>88</v>
      </c>
      <c r="D15" s="119"/>
      <c r="E15" s="119"/>
      <c r="F15" s="119">
        <v>0</v>
      </c>
    </row>
    <row r="16" s="91" customFormat="1" ht="19.5" customHeight="1" spans="1:6">
      <c r="A16" s="117" t="s">
        <v>89</v>
      </c>
      <c r="B16" s="120"/>
      <c r="C16" s="117" t="s">
        <v>90</v>
      </c>
      <c r="D16" s="119"/>
      <c r="E16" s="119"/>
      <c r="F16" s="119">
        <v>0</v>
      </c>
    </row>
    <row r="17" s="91" customFormat="1" ht="19.5" customHeight="1" spans="1:6">
      <c r="A17" s="117"/>
      <c r="B17" s="117"/>
      <c r="C17" s="117" t="s">
        <v>91</v>
      </c>
      <c r="D17" s="119"/>
      <c r="E17" s="119"/>
      <c r="F17" s="119">
        <v>0</v>
      </c>
    </row>
    <row r="18" s="91" customFormat="1" ht="19.5" customHeight="1" spans="1:6">
      <c r="A18" s="117"/>
      <c r="B18" s="117"/>
      <c r="C18" s="117" t="s">
        <v>92</v>
      </c>
      <c r="D18" s="119"/>
      <c r="E18" s="119"/>
      <c r="F18" s="119">
        <v>0</v>
      </c>
    </row>
    <row r="19" s="91" customFormat="1" ht="19.5" customHeight="1" spans="1:6">
      <c r="A19" s="117"/>
      <c r="B19" s="117"/>
      <c r="C19" s="117" t="s">
        <v>93</v>
      </c>
      <c r="D19" s="119"/>
      <c r="E19" s="119"/>
      <c r="F19" s="119">
        <v>0</v>
      </c>
    </row>
    <row r="20" s="91" customFormat="1" ht="19.5" customHeight="1" spans="1:6">
      <c r="A20" s="117"/>
      <c r="B20" s="117"/>
      <c r="C20" s="117" t="s">
        <v>94</v>
      </c>
      <c r="D20" s="119"/>
      <c r="E20" s="119"/>
      <c r="F20" s="119">
        <v>0</v>
      </c>
    </row>
    <row r="21" s="91" customFormat="1" ht="19.5" customHeight="1" spans="1:6">
      <c r="A21" s="117"/>
      <c r="B21" s="117"/>
      <c r="C21" s="117" t="s">
        <v>95</v>
      </c>
      <c r="D21" s="119"/>
      <c r="E21" s="119"/>
      <c r="F21" s="119">
        <v>0</v>
      </c>
    </row>
    <row r="22" s="91" customFormat="1" ht="19.5" customHeight="1" spans="1:6">
      <c r="A22" s="117"/>
      <c r="B22" s="117"/>
      <c r="C22" s="117" t="s">
        <v>96</v>
      </c>
      <c r="D22" s="119"/>
      <c r="E22" s="119"/>
      <c r="F22" s="119">
        <v>0</v>
      </c>
    </row>
    <row r="23" s="91" customFormat="1" ht="19.5" customHeight="1" spans="1:6">
      <c r="A23" s="117"/>
      <c r="B23" s="117"/>
      <c r="C23" s="117" t="s">
        <v>97</v>
      </c>
      <c r="D23" s="119"/>
      <c r="E23" s="119"/>
      <c r="F23" s="119">
        <v>0</v>
      </c>
    </row>
    <row r="24" s="91" customFormat="1" ht="19.5" customHeight="1" spans="1:6">
      <c r="A24" s="117"/>
      <c r="B24" s="117"/>
      <c r="C24" s="117" t="s">
        <v>98</v>
      </c>
      <c r="D24" s="119"/>
      <c r="E24" s="119"/>
      <c r="F24" s="119">
        <v>0</v>
      </c>
    </row>
    <row r="25" s="91" customFormat="1" ht="19.5" customHeight="1" spans="1:6">
      <c r="A25" s="117"/>
      <c r="B25" s="117"/>
      <c r="C25" s="117" t="s">
        <v>99</v>
      </c>
      <c r="D25" s="119"/>
      <c r="E25" s="119"/>
      <c r="F25" s="119">
        <v>0</v>
      </c>
    </row>
    <row r="26" s="91" customFormat="1" ht="19.5" customHeight="1" spans="1:6">
      <c r="A26" s="117"/>
      <c r="B26" s="117"/>
      <c r="C26" s="117" t="s">
        <v>100</v>
      </c>
      <c r="D26" s="121"/>
      <c r="E26" s="121"/>
      <c r="F26" s="121">
        <v>0</v>
      </c>
    </row>
    <row r="27" s="91" customFormat="1" ht="19.5" customHeight="1" spans="1:6">
      <c r="A27" s="117"/>
      <c r="B27" s="117"/>
      <c r="C27" s="117" t="s">
        <v>101</v>
      </c>
      <c r="D27" s="120">
        <v>77.13</v>
      </c>
      <c r="E27" s="120">
        <v>77.13</v>
      </c>
      <c r="F27" s="119">
        <v>0</v>
      </c>
    </row>
    <row r="28" s="91" customFormat="1" ht="19.5" customHeight="1" spans="1:6">
      <c r="A28" s="117" t="s">
        <v>102</v>
      </c>
      <c r="B28" s="118">
        <f>B6+B16</f>
        <v>587</v>
      </c>
      <c r="C28" s="117" t="s">
        <v>103</v>
      </c>
      <c r="D28" s="118">
        <f>D6+D27</f>
        <v>664.13</v>
      </c>
      <c r="E28" s="118">
        <f>E6+E27</f>
        <v>664.13</v>
      </c>
      <c r="F28" s="119"/>
    </row>
    <row r="29" s="90" customFormat="1" ht="13.5"/>
    <row r="30" s="90" customFormat="1" ht="13.5"/>
    <row r="31" s="90" customFormat="1" ht="13.5"/>
    <row r="32" s="90" customFormat="1" ht="13.5"/>
    <row r="33" s="90" customFormat="1" ht="13.5"/>
    <row r="34" s="90" customFormat="1" ht="13.5"/>
    <row r="35" s="90" customFormat="1" ht="13.5"/>
    <row r="36" s="90" customFormat="1" ht="13.5"/>
    <row r="37" s="90" customFormat="1" ht="13.5"/>
    <row r="38" s="90" customFormat="1" ht="13.5"/>
  </sheetData>
  <sheetProtection formatCells="0" formatColumns="0" formatRows="0"/>
  <mergeCells count="4">
    <mergeCell ref="A2:F2"/>
    <mergeCell ref="A3:C3"/>
    <mergeCell ref="A4:B4"/>
    <mergeCell ref="C4:F4"/>
  </mergeCells>
  <pageMargins left="1.11805555555556" right="0.747916666666667" top="0.393055555555556" bottom="0.393055555555556" header="0.235416666666667" footer="0.196527777777778"/>
  <pageSetup paperSize="9" scale="95" orientation="landscape" horizontalDpi="2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7"/>
  <sheetViews>
    <sheetView showGridLines="0" showZeros="0" workbookViewId="0">
      <selection activeCell="G12" sqref="G12"/>
    </sheetView>
  </sheetViews>
  <sheetFormatPr defaultColWidth="9" defaultRowHeight="14.25" outlineLevelCol="6"/>
  <cols>
    <col min="1" max="3" width="9" style="2"/>
    <col min="4" max="4" width="32.25" style="2" customWidth="1"/>
    <col min="5" max="5" width="13.25" style="2" customWidth="1"/>
    <col min="6" max="7" width="13.375" style="2" customWidth="1"/>
    <col min="8" max="16384" width="9" style="2"/>
  </cols>
  <sheetData>
    <row r="1" customHeight="1"/>
    <row r="2" ht="20.25" customHeight="1" spans="1:7">
      <c r="A2" s="103" t="s">
        <v>104</v>
      </c>
      <c r="B2" s="103"/>
      <c r="C2" s="103"/>
      <c r="D2" s="103"/>
      <c r="E2" s="103"/>
      <c r="F2" s="103"/>
      <c r="G2" s="103"/>
    </row>
    <row r="3" s="90" customFormat="1" ht="18.75" customHeight="1" spans="1:7">
      <c r="A3" s="104" t="s">
        <v>14</v>
      </c>
      <c r="B3" s="104"/>
      <c r="C3" s="104"/>
      <c r="D3" s="104"/>
      <c r="E3" s="105"/>
      <c r="F3" s="105"/>
      <c r="G3" s="105" t="s">
        <v>39</v>
      </c>
    </row>
    <row r="4" s="90" customFormat="1" ht="18.75" customHeight="1" spans="1:7">
      <c r="A4" s="106" t="s">
        <v>63</v>
      </c>
      <c r="B4" s="107"/>
      <c r="C4" s="108"/>
      <c r="D4" s="109" t="s">
        <v>105</v>
      </c>
      <c r="E4" s="109" t="s">
        <v>64</v>
      </c>
      <c r="F4" s="109" t="s">
        <v>65</v>
      </c>
      <c r="G4" s="109" t="s">
        <v>66</v>
      </c>
    </row>
    <row r="5" s="90" customFormat="1" ht="18.75" customHeight="1" spans="1:7">
      <c r="A5" s="110" t="s">
        <v>40</v>
      </c>
      <c r="B5" s="110" t="s">
        <v>41</v>
      </c>
      <c r="C5" s="110" t="s">
        <v>42</v>
      </c>
      <c r="D5" s="111"/>
      <c r="E5" s="111"/>
      <c r="F5" s="111"/>
      <c r="G5" s="111"/>
    </row>
    <row r="6" s="90" customFormat="1" ht="18.75" customHeight="1" spans="1:7">
      <c r="A6" s="112" t="s">
        <v>54</v>
      </c>
      <c r="B6" s="112" t="s">
        <v>54</v>
      </c>
      <c r="C6" s="112" t="s">
        <v>54</v>
      </c>
      <c r="D6" s="112" t="s">
        <v>54</v>
      </c>
      <c r="E6" s="112">
        <v>1</v>
      </c>
      <c r="F6" s="112">
        <v>2</v>
      </c>
      <c r="G6" s="112">
        <v>3</v>
      </c>
    </row>
    <row r="7" s="102" customFormat="1" ht="18.75" customHeight="1" spans="1:7">
      <c r="A7" s="113"/>
      <c r="B7" s="113"/>
      <c r="C7" s="113"/>
      <c r="D7" s="113" t="s">
        <v>44</v>
      </c>
      <c r="E7" s="114">
        <f t="shared" ref="E7:G8" si="0">E8</f>
        <v>587</v>
      </c>
      <c r="F7" s="114">
        <f t="shared" si="0"/>
        <v>379</v>
      </c>
      <c r="G7" s="114">
        <f t="shared" si="0"/>
        <v>208</v>
      </c>
    </row>
    <row r="8" s="90" customFormat="1" ht="18.75" customHeight="1" spans="1:7">
      <c r="A8" s="115" t="s">
        <v>55</v>
      </c>
      <c r="B8" s="115"/>
      <c r="C8" s="115"/>
      <c r="D8" s="116" t="s">
        <v>56</v>
      </c>
      <c r="E8" s="114">
        <f t="shared" si="0"/>
        <v>587</v>
      </c>
      <c r="F8" s="114">
        <f t="shared" si="0"/>
        <v>379</v>
      </c>
      <c r="G8" s="114">
        <f t="shared" si="0"/>
        <v>208</v>
      </c>
    </row>
    <row r="9" s="90" customFormat="1" ht="18.75" customHeight="1" spans="1:7">
      <c r="A9" s="115"/>
      <c r="B9" s="115" t="s">
        <v>57</v>
      </c>
      <c r="C9" s="115"/>
      <c r="D9" s="116" t="s">
        <v>58</v>
      </c>
      <c r="E9" s="114">
        <f>F9+G9</f>
        <v>587</v>
      </c>
      <c r="F9" s="114">
        <f>F10</f>
        <v>379</v>
      </c>
      <c r="G9" s="114">
        <f>G11</f>
        <v>208</v>
      </c>
    </row>
    <row r="10" s="90" customFormat="1" ht="18.75" customHeight="1" spans="1:7">
      <c r="A10" s="115"/>
      <c r="B10" s="115"/>
      <c r="C10" s="115" t="s">
        <v>57</v>
      </c>
      <c r="D10" s="116" t="s">
        <v>59</v>
      </c>
      <c r="E10" s="114">
        <f>F10</f>
        <v>379</v>
      </c>
      <c r="F10" s="114">
        <v>379</v>
      </c>
      <c r="G10" s="114"/>
    </row>
    <row r="11" s="90" customFormat="1" ht="18.75" customHeight="1" spans="1:7">
      <c r="A11" s="115"/>
      <c r="B11" s="115"/>
      <c r="C11" s="115" t="s">
        <v>60</v>
      </c>
      <c r="D11" s="116" t="s">
        <v>61</v>
      </c>
      <c r="E11" s="114">
        <f>G11</f>
        <v>208</v>
      </c>
      <c r="F11" s="114"/>
      <c r="G11" s="114">
        <v>208</v>
      </c>
    </row>
    <row r="12" s="90" customFormat="1" ht="13.5"/>
    <row r="13" s="90" customFormat="1" ht="13.5"/>
    <row r="14" s="90" customFormat="1" ht="13.5"/>
    <row r="15" s="90" customFormat="1" ht="13.5"/>
    <row r="16" s="90" customFormat="1" ht="13.5"/>
    <row r="17" s="90" customFormat="1" ht="13.5"/>
    <row r="18" s="90" customFormat="1" ht="13.5"/>
    <row r="19" s="90" customFormat="1" ht="13.5"/>
    <row r="20" s="90" customFormat="1" ht="13.5"/>
    <row r="21" s="90" customFormat="1" ht="13.5"/>
    <row r="22" s="90" customFormat="1" ht="13.5"/>
    <row r="23" s="90" customFormat="1" ht="13.5"/>
    <row r="24" s="90" customFormat="1" ht="13.5"/>
    <row r="25" s="90" customFormat="1" ht="13.5"/>
    <row r="26" s="90" customFormat="1" ht="13.5"/>
    <row r="27" s="90" customFormat="1" ht="13.5"/>
    <row r="28" s="90" customFormat="1" ht="13.5"/>
    <row r="29" s="90" customFormat="1" ht="13.5"/>
    <row r="30" s="90" customFormat="1" ht="13.5"/>
    <row r="31" s="90" customFormat="1" ht="13.5"/>
    <row r="32" s="90" customFormat="1" ht="13.5"/>
    <row r="33" s="90" customFormat="1" ht="13.5"/>
    <row r="34" s="90" customFormat="1" ht="13.5"/>
    <row r="35" s="90" customFormat="1" ht="13.5"/>
    <row r="36" s="90" customFormat="1" ht="13.5"/>
    <row r="37" s="90" customFormat="1" ht="13.5"/>
    <row r="38" s="90" customFormat="1" ht="13.5"/>
    <row r="39" s="90" customFormat="1" ht="13.5"/>
    <row r="40" s="90" customFormat="1" ht="13.5"/>
    <row r="41" s="90" customFormat="1" ht="13.5"/>
    <row r="42" s="90" customFormat="1" ht="13.5"/>
    <row r="43" s="90" customFormat="1" ht="13.5"/>
    <row r="44" s="90" customFormat="1" ht="13.5"/>
    <row r="45" s="90" customFormat="1" ht="13.5"/>
    <row r="46" s="90" customFormat="1" ht="13.5"/>
    <row r="47" s="90" customFormat="1" ht="13.5"/>
    <row r="48" s="90" customFormat="1" ht="13.5"/>
    <row r="49" s="90" customFormat="1" ht="13.5"/>
    <row r="50" s="90" customFormat="1" ht="13.5"/>
    <row r="51" s="90" customFormat="1" ht="13.5"/>
    <row r="52" s="90" customFormat="1" ht="13.5"/>
    <row r="53" s="90" customFormat="1" ht="13.5"/>
    <row r="54" s="90" customFormat="1" ht="13.5"/>
    <row r="55" s="90" customFormat="1" ht="13.5"/>
    <row r="56" s="90" customFormat="1" ht="13.5"/>
    <row r="57" s="90" customFormat="1" ht="13.5"/>
    <row r="58" s="90" customFormat="1" ht="13.5"/>
    <row r="59" s="90" customFormat="1" ht="13.5"/>
    <row r="60" s="90" customFormat="1" ht="13.5"/>
    <row r="61" s="90" customFormat="1" ht="13.5"/>
    <row r="62" s="90" customFormat="1" ht="13.5"/>
    <row r="63" s="90" customFormat="1" ht="13.5"/>
    <row r="64" s="90" customFormat="1" ht="13.5"/>
    <row r="65" s="90" customFormat="1" ht="13.5"/>
    <row r="66" s="90" customFormat="1" ht="13.5"/>
    <row r="67" s="90" customFormat="1" ht="13.5"/>
  </sheetData>
  <sheetProtection formatCells="0" formatColumns="0" formatRows="0"/>
  <mergeCells count="7">
    <mergeCell ref="A2:G2"/>
    <mergeCell ref="A3:D3"/>
    <mergeCell ref="A4:C4"/>
    <mergeCell ref="D4:D5"/>
    <mergeCell ref="E4:E5"/>
    <mergeCell ref="F4:F5"/>
    <mergeCell ref="G4:G5"/>
  </mergeCells>
  <pageMargins left="1.50902777777778" right="0.747916666666667" top="0.984027777777778" bottom="0.984027777777778" header="0.511805555555556" footer="0.511805555555556"/>
  <pageSetup paperSize="9" orientation="landscape" horizontalDpi="2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
  <sheetViews>
    <sheetView showGridLines="0" showZeros="0" workbookViewId="0">
      <selection activeCell="A1" sqref="$A1:$XFD1048576"/>
    </sheetView>
  </sheetViews>
  <sheetFormatPr defaultColWidth="9" defaultRowHeight="14.25" outlineLevelCol="4"/>
  <cols>
    <col min="1" max="1" width="10.125" style="2" customWidth="1"/>
    <col min="2" max="2" width="29.375" style="2" customWidth="1"/>
    <col min="3" max="5" width="13" style="2" customWidth="1"/>
    <col min="6" max="16384" width="9" style="2"/>
  </cols>
  <sheetData>
    <row r="1" ht="11.25" customHeight="1"/>
    <row r="2" ht="24.75" customHeight="1" spans="1:5">
      <c r="A2" s="92" t="s">
        <v>106</v>
      </c>
      <c r="B2" s="92"/>
      <c r="C2" s="92"/>
      <c r="D2" s="92"/>
      <c r="E2" s="92"/>
    </row>
    <row r="3" s="90" customFormat="1" ht="21.75" customHeight="1" spans="1:5">
      <c r="A3" s="93" t="s">
        <v>14</v>
      </c>
      <c r="B3" s="93"/>
      <c r="C3" s="93"/>
      <c r="D3" s="93"/>
      <c r="E3" s="94" t="s">
        <v>107</v>
      </c>
    </row>
    <row r="4" s="90" customFormat="1" ht="17.25" customHeight="1" spans="1:5">
      <c r="A4" s="95" t="s">
        <v>108</v>
      </c>
      <c r="B4" s="95" t="s">
        <v>109</v>
      </c>
      <c r="C4" s="95" t="s">
        <v>110</v>
      </c>
      <c r="D4" s="95" t="s">
        <v>111</v>
      </c>
      <c r="E4" s="95" t="s">
        <v>112</v>
      </c>
    </row>
    <row r="5" s="90" customFormat="1" ht="17.25" customHeight="1" spans="1:5">
      <c r="A5" s="95"/>
      <c r="B5" s="95"/>
      <c r="C5" s="95">
        <v>1</v>
      </c>
      <c r="D5" s="95">
        <v>2</v>
      </c>
      <c r="E5" s="95">
        <v>3</v>
      </c>
    </row>
    <row r="6" s="90" customFormat="1" ht="17.25" customHeight="1" spans="1:5">
      <c r="A6" s="96"/>
      <c r="B6" s="96" t="s">
        <v>44</v>
      </c>
      <c r="C6" s="97">
        <f>C7+C8+C9+C10+C11+C12+C13+C14+C15+C16+C17+C18+C19+C20+C21+C22+C23+C24+C25+C26+C27+C28+C29+C30+C31+C32+C33+C34+C35+C36+C37+C38+C39+C40+C41+C42+C43+C44+C45+C46+C47+C48+C49+C50</f>
        <v>379</v>
      </c>
      <c r="D6" s="97">
        <f>D7+D8+D9+D10+D11+D12+D13+D14+D15+D16+D17+D18+D19+D20+D21+D22+D23+D24+D25+D26+D27+D28+D29+D30+D31+D32+D33+D34+D35+D36+D37+D38+D39+D40+D41+D42+D43+D44+D45+D46+D47+D48+D49+D50</f>
        <v>327</v>
      </c>
      <c r="E6" s="97">
        <f>E7+E8+E9+E10+E11+E12+E13+E14+E15+E16+E17+E18+E19+E20+E21+E22+E23+E24+E25+E26+E27+E28+E29+E30+E31+E32+E33+E34+E35+E36+E37+E38+E39+E40+E41+E42+E43+E44+E45+E46+E47+E48+E49+E50</f>
        <v>52</v>
      </c>
    </row>
    <row r="7" s="91" customFormat="1" ht="17.25" customHeight="1" spans="1:5">
      <c r="A7" s="98">
        <v>30101</v>
      </c>
      <c r="B7" s="99" t="s">
        <v>113</v>
      </c>
      <c r="C7" s="100">
        <f>D7+E7</f>
        <v>80.92</v>
      </c>
      <c r="D7" s="100">
        <f>26+54.92</f>
        <v>80.92</v>
      </c>
      <c r="E7" s="101"/>
    </row>
    <row r="8" s="90" customFormat="1" ht="17.25" customHeight="1" spans="1:5">
      <c r="A8" s="98">
        <v>30102</v>
      </c>
      <c r="B8" s="99" t="s">
        <v>114</v>
      </c>
      <c r="C8" s="100">
        <f t="shared" ref="C8:C50" si="0">D8+E8</f>
        <v>48.2</v>
      </c>
      <c r="D8" s="100">
        <f>8.2+40</f>
        <v>48.2</v>
      </c>
      <c r="E8" s="101"/>
    </row>
    <row r="9" s="90" customFormat="1" ht="17.25" customHeight="1" spans="1:5">
      <c r="A9" s="98">
        <v>30103</v>
      </c>
      <c r="B9" s="99" t="s">
        <v>115</v>
      </c>
      <c r="C9" s="100">
        <f t="shared" si="0"/>
        <v>32.7</v>
      </c>
      <c r="D9" s="100">
        <f>1.2+31.5</f>
        <v>32.7</v>
      </c>
      <c r="E9" s="101"/>
    </row>
    <row r="10" s="90" customFormat="1" ht="17.25" customHeight="1" spans="1:5">
      <c r="A10" s="98">
        <v>30106</v>
      </c>
      <c r="B10" s="99" t="s">
        <v>116</v>
      </c>
      <c r="C10" s="100">
        <f t="shared" si="0"/>
        <v>0</v>
      </c>
      <c r="D10" s="100"/>
      <c r="E10" s="101"/>
    </row>
    <row r="11" s="90" customFormat="1" ht="17.25" customHeight="1" spans="1:5">
      <c r="A11" s="98">
        <v>30107</v>
      </c>
      <c r="B11" s="99" t="s">
        <v>117</v>
      </c>
      <c r="C11" s="100">
        <f t="shared" si="0"/>
        <v>97.7</v>
      </c>
      <c r="D11" s="100">
        <f>13.7+84</f>
        <v>97.7</v>
      </c>
      <c r="E11" s="101"/>
    </row>
    <row r="12" s="90" customFormat="1" ht="17.25" customHeight="1" spans="1:5">
      <c r="A12" s="98">
        <v>30108</v>
      </c>
      <c r="B12" s="99" t="s">
        <v>118</v>
      </c>
      <c r="C12" s="100">
        <f t="shared" si="0"/>
        <v>8.3</v>
      </c>
      <c r="D12" s="100">
        <v>8.3</v>
      </c>
      <c r="E12" s="101"/>
    </row>
    <row r="13" s="90" customFormat="1" ht="17.25" customHeight="1" spans="1:5">
      <c r="A13" s="98">
        <v>30109</v>
      </c>
      <c r="B13" s="99" t="s">
        <v>119</v>
      </c>
      <c r="C13" s="100">
        <f t="shared" si="0"/>
        <v>3.3</v>
      </c>
      <c r="D13" s="100">
        <v>3.3</v>
      </c>
      <c r="E13" s="101"/>
    </row>
    <row r="14" s="90" customFormat="1" ht="17.25" customHeight="1" spans="1:5">
      <c r="A14" s="98">
        <v>30110</v>
      </c>
      <c r="B14" s="99" t="s">
        <v>120</v>
      </c>
      <c r="C14" s="100">
        <f t="shared" si="0"/>
        <v>8</v>
      </c>
      <c r="D14" s="100">
        <f>3+5</f>
        <v>8</v>
      </c>
      <c r="E14" s="101"/>
    </row>
    <row r="15" s="90" customFormat="1" ht="17.25" customHeight="1" spans="1:5">
      <c r="A15" s="98">
        <v>30111</v>
      </c>
      <c r="B15" s="99" t="s">
        <v>121</v>
      </c>
      <c r="C15" s="100">
        <f t="shared" si="0"/>
        <v>4.3</v>
      </c>
      <c r="D15" s="100">
        <v>4.3</v>
      </c>
      <c r="E15" s="101"/>
    </row>
    <row r="16" s="90" customFormat="1" ht="17.25" customHeight="1" spans="1:5">
      <c r="A16" s="98">
        <v>30112</v>
      </c>
      <c r="B16" s="99" t="s">
        <v>122</v>
      </c>
      <c r="C16" s="100">
        <f t="shared" si="0"/>
        <v>8.8</v>
      </c>
      <c r="D16" s="100">
        <f>3.3+5.5</f>
        <v>8.8</v>
      </c>
      <c r="E16" s="101"/>
    </row>
    <row r="17" s="90" customFormat="1" ht="17.25" customHeight="1" spans="1:5">
      <c r="A17" s="98">
        <v>30113</v>
      </c>
      <c r="B17" s="99" t="s">
        <v>123</v>
      </c>
      <c r="C17" s="100">
        <f t="shared" si="0"/>
        <v>23</v>
      </c>
      <c r="D17" s="100">
        <f>5+18</f>
        <v>23</v>
      </c>
      <c r="E17" s="101"/>
    </row>
    <row r="18" s="90" customFormat="1" ht="17.25" customHeight="1" spans="1:5">
      <c r="A18" s="98">
        <v>30114</v>
      </c>
      <c r="B18" s="99" t="s">
        <v>124</v>
      </c>
      <c r="C18" s="100">
        <f t="shared" si="0"/>
        <v>0.5</v>
      </c>
      <c r="D18" s="100">
        <v>0.5</v>
      </c>
      <c r="E18" s="101"/>
    </row>
    <row r="19" s="90" customFormat="1" ht="17.25" customHeight="1" spans="1:5">
      <c r="A19" s="98">
        <v>30199</v>
      </c>
      <c r="B19" s="99" t="s">
        <v>125</v>
      </c>
      <c r="C19" s="100">
        <f t="shared" si="0"/>
        <v>0.6</v>
      </c>
      <c r="D19" s="100">
        <f>0.5+0.1</f>
        <v>0.6</v>
      </c>
      <c r="E19" s="101"/>
    </row>
    <row r="20" s="90" customFormat="1" ht="17.25" customHeight="1" spans="1:5">
      <c r="A20" s="98">
        <v>30201</v>
      </c>
      <c r="B20" s="99" t="s">
        <v>126</v>
      </c>
      <c r="C20" s="100">
        <f t="shared" si="0"/>
        <v>13</v>
      </c>
      <c r="D20" s="100"/>
      <c r="E20" s="101">
        <v>13</v>
      </c>
    </row>
    <row r="21" s="90" customFormat="1" ht="17.25" customHeight="1" spans="1:5">
      <c r="A21" s="98">
        <v>30202</v>
      </c>
      <c r="B21" s="99" t="s">
        <v>127</v>
      </c>
      <c r="C21" s="100">
        <f t="shared" si="0"/>
        <v>5</v>
      </c>
      <c r="D21" s="100"/>
      <c r="E21" s="101">
        <v>5</v>
      </c>
    </row>
    <row r="22" s="90" customFormat="1" ht="17.25" customHeight="1" spans="1:5">
      <c r="A22" s="98">
        <v>30203</v>
      </c>
      <c r="B22" s="99" t="s">
        <v>128</v>
      </c>
      <c r="C22" s="100">
        <f t="shared" si="0"/>
        <v>0</v>
      </c>
      <c r="D22" s="100"/>
      <c r="E22" s="101"/>
    </row>
    <row r="23" s="90" customFormat="1" ht="17.25" customHeight="1" spans="1:5">
      <c r="A23" s="98">
        <v>30204</v>
      </c>
      <c r="B23" s="99" t="s">
        <v>129</v>
      </c>
      <c r="C23" s="100">
        <f t="shared" si="0"/>
        <v>0.5</v>
      </c>
      <c r="D23" s="100"/>
      <c r="E23" s="101">
        <v>0.5</v>
      </c>
    </row>
    <row r="24" s="90" customFormat="1" ht="17.25" customHeight="1" spans="1:5">
      <c r="A24" s="98">
        <v>30205</v>
      </c>
      <c r="B24" s="99" t="s">
        <v>130</v>
      </c>
      <c r="C24" s="100">
        <f t="shared" si="0"/>
        <v>0</v>
      </c>
      <c r="D24" s="100"/>
      <c r="E24" s="101"/>
    </row>
    <row r="25" s="90" customFormat="1" ht="17.25" customHeight="1" spans="1:5">
      <c r="A25" s="98">
        <v>30206</v>
      </c>
      <c r="B25" s="99" t="s">
        <v>131</v>
      </c>
      <c r="C25" s="100">
        <f t="shared" si="0"/>
        <v>0</v>
      </c>
      <c r="D25" s="100"/>
      <c r="E25" s="101"/>
    </row>
    <row r="26" s="90" customFormat="1" ht="17.25" customHeight="1" spans="1:5">
      <c r="A26" s="98">
        <v>30207</v>
      </c>
      <c r="B26" s="99" t="s">
        <v>132</v>
      </c>
      <c r="C26" s="100">
        <f t="shared" si="0"/>
        <v>1.5</v>
      </c>
      <c r="D26" s="100"/>
      <c r="E26" s="101">
        <v>1.5</v>
      </c>
    </row>
    <row r="27" s="90" customFormat="1" ht="17.25" customHeight="1" spans="1:5">
      <c r="A27" s="98">
        <v>30208</v>
      </c>
      <c r="B27" s="99" t="s">
        <v>133</v>
      </c>
      <c r="C27" s="100">
        <f t="shared" si="0"/>
        <v>0</v>
      </c>
      <c r="D27" s="100"/>
      <c r="E27" s="101"/>
    </row>
    <row r="28" s="90" customFormat="1" ht="17.25" customHeight="1" spans="1:5">
      <c r="A28" s="98">
        <v>30209</v>
      </c>
      <c r="B28" s="99" t="s">
        <v>134</v>
      </c>
      <c r="C28" s="100">
        <f t="shared" si="0"/>
        <v>0</v>
      </c>
      <c r="D28" s="100"/>
      <c r="E28" s="101"/>
    </row>
    <row r="29" s="90" customFormat="1" ht="17.25" customHeight="1" spans="1:5">
      <c r="A29" s="98">
        <v>30211</v>
      </c>
      <c r="B29" s="99" t="s">
        <v>135</v>
      </c>
      <c r="C29" s="100">
        <f t="shared" si="0"/>
        <v>3</v>
      </c>
      <c r="D29" s="100"/>
      <c r="E29" s="101">
        <v>3</v>
      </c>
    </row>
    <row r="30" s="90" customFormat="1" ht="17.25" customHeight="1" spans="1:5">
      <c r="A30" s="98">
        <v>30212</v>
      </c>
      <c r="B30" s="99" t="s">
        <v>136</v>
      </c>
      <c r="C30" s="100">
        <f t="shared" si="0"/>
        <v>0</v>
      </c>
      <c r="D30" s="100"/>
      <c r="E30" s="101"/>
    </row>
    <row r="31" s="90" customFormat="1" ht="17.25" customHeight="1" spans="1:5">
      <c r="A31" s="98">
        <v>30213</v>
      </c>
      <c r="B31" s="99" t="s">
        <v>137</v>
      </c>
      <c r="C31" s="100">
        <f t="shared" si="0"/>
        <v>2</v>
      </c>
      <c r="D31" s="100"/>
      <c r="E31" s="101">
        <v>2</v>
      </c>
    </row>
    <row r="32" s="90" customFormat="1" ht="17.25" customHeight="1" spans="1:5">
      <c r="A32" s="98">
        <v>30214</v>
      </c>
      <c r="B32" s="99" t="s">
        <v>138</v>
      </c>
      <c r="C32" s="100">
        <f t="shared" si="0"/>
        <v>0</v>
      </c>
      <c r="D32" s="100"/>
      <c r="E32" s="101"/>
    </row>
    <row r="33" s="90" customFormat="1" ht="17.25" customHeight="1" spans="1:5">
      <c r="A33" s="98">
        <v>30215</v>
      </c>
      <c r="B33" s="99" t="s">
        <v>139</v>
      </c>
      <c r="C33" s="100">
        <f t="shared" si="0"/>
        <v>0</v>
      </c>
      <c r="D33" s="100"/>
      <c r="E33" s="101"/>
    </row>
    <row r="34" s="90" customFormat="1" ht="17.25" customHeight="1" spans="1:5">
      <c r="A34" s="98">
        <v>30216</v>
      </c>
      <c r="B34" s="99" t="s">
        <v>140</v>
      </c>
      <c r="C34" s="100">
        <f t="shared" si="0"/>
        <v>1</v>
      </c>
      <c r="D34" s="100"/>
      <c r="E34" s="101">
        <v>1</v>
      </c>
    </row>
    <row r="35" s="90" customFormat="1" ht="17.25" customHeight="1" spans="1:5">
      <c r="A35" s="98">
        <v>30217</v>
      </c>
      <c r="B35" s="99" t="s">
        <v>141</v>
      </c>
      <c r="C35" s="100">
        <f t="shared" si="0"/>
        <v>0.5</v>
      </c>
      <c r="D35" s="100"/>
      <c r="E35" s="101">
        <v>0.5</v>
      </c>
    </row>
    <row r="36" s="90" customFormat="1" ht="17.25" customHeight="1" spans="1:5">
      <c r="A36" s="98">
        <v>30218</v>
      </c>
      <c r="B36" s="99" t="s">
        <v>142</v>
      </c>
      <c r="C36" s="100">
        <f t="shared" si="0"/>
        <v>0</v>
      </c>
      <c r="D36" s="100"/>
      <c r="E36" s="101"/>
    </row>
    <row r="37" s="90" customFormat="1" ht="17.25" customHeight="1" spans="1:5">
      <c r="A37" s="98">
        <v>30226</v>
      </c>
      <c r="B37" s="99" t="s">
        <v>143</v>
      </c>
      <c r="C37" s="100">
        <f t="shared" si="0"/>
        <v>1</v>
      </c>
      <c r="D37" s="100"/>
      <c r="E37" s="101">
        <v>1</v>
      </c>
    </row>
    <row r="38" s="90" customFormat="1" ht="17.25" customHeight="1" spans="1:5">
      <c r="A38" s="98">
        <v>30227</v>
      </c>
      <c r="B38" s="99" t="s">
        <v>144</v>
      </c>
      <c r="C38" s="100">
        <f t="shared" si="0"/>
        <v>1</v>
      </c>
      <c r="D38" s="100"/>
      <c r="E38" s="101">
        <v>1</v>
      </c>
    </row>
    <row r="39" s="90" customFormat="1" ht="17.25" customHeight="1" spans="1:5">
      <c r="A39" s="98">
        <v>30228</v>
      </c>
      <c r="B39" s="99" t="s">
        <v>145</v>
      </c>
      <c r="C39" s="100">
        <f t="shared" si="0"/>
        <v>3.68</v>
      </c>
      <c r="D39" s="100">
        <v>3.68</v>
      </c>
      <c r="E39" s="101"/>
    </row>
    <row r="40" s="90" customFormat="1" ht="17.25" customHeight="1" spans="1:5">
      <c r="A40" s="98">
        <v>30229</v>
      </c>
      <c r="B40" s="99" t="s">
        <v>146</v>
      </c>
      <c r="C40" s="100">
        <f t="shared" si="0"/>
        <v>3</v>
      </c>
      <c r="D40" s="100"/>
      <c r="E40" s="101">
        <v>3</v>
      </c>
    </row>
    <row r="41" s="90" customFormat="1" ht="17.25" customHeight="1" spans="1:5">
      <c r="A41" s="98">
        <v>30231</v>
      </c>
      <c r="B41" s="99" t="s">
        <v>147</v>
      </c>
      <c r="C41" s="100">
        <f t="shared" si="0"/>
        <v>0</v>
      </c>
      <c r="D41" s="100"/>
      <c r="E41" s="101"/>
    </row>
    <row r="42" s="90" customFormat="1" ht="17.25" customHeight="1" spans="1:5">
      <c r="A42" s="98">
        <v>30239</v>
      </c>
      <c r="B42" s="99" t="s">
        <v>148</v>
      </c>
      <c r="C42" s="100">
        <f t="shared" si="0"/>
        <v>10</v>
      </c>
      <c r="D42" s="100"/>
      <c r="E42" s="101">
        <v>10</v>
      </c>
    </row>
    <row r="43" s="90" customFormat="1" ht="17.25" customHeight="1" spans="1:5">
      <c r="A43" s="98">
        <v>30240</v>
      </c>
      <c r="B43" s="99" t="s">
        <v>149</v>
      </c>
      <c r="C43" s="100">
        <f t="shared" si="0"/>
        <v>0.5</v>
      </c>
      <c r="D43" s="100"/>
      <c r="E43" s="101">
        <v>0.5</v>
      </c>
    </row>
    <row r="44" s="90" customFormat="1" ht="17.25" customHeight="1" spans="1:5">
      <c r="A44" s="98">
        <v>30299</v>
      </c>
      <c r="B44" s="99" t="s">
        <v>150</v>
      </c>
      <c r="C44" s="100">
        <f t="shared" si="0"/>
        <v>8</v>
      </c>
      <c r="D44" s="100"/>
      <c r="E44" s="101">
        <v>8</v>
      </c>
    </row>
    <row r="45" s="90" customFormat="1" ht="17.25" customHeight="1" spans="1:5">
      <c r="A45" s="98">
        <v>30301</v>
      </c>
      <c r="B45" s="99" t="s">
        <v>151</v>
      </c>
      <c r="C45" s="100">
        <f t="shared" si="0"/>
        <v>0</v>
      </c>
      <c r="D45" s="100"/>
      <c r="E45" s="101"/>
    </row>
    <row r="46" s="90" customFormat="1" ht="17.25" customHeight="1" spans="1:5">
      <c r="A46" s="98">
        <v>30302</v>
      </c>
      <c r="B46" s="99" t="s">
        <v>152</v>
      </c>
      <c r="C46" s="100">
        <f t="shared" si="0"/>
        <v>3.9</v>
      </c>
      <c r="D46" s="100">
        <v>3.9</v>
      </c>
      <c r="E46" s="101"/>
    </row>
    <row r="47" s="90" customFormat="1" ht="17.25" customHeight="1" spans="1:5">
      <c r="A47" s="98">
        <v>30304</v>
      </c>
      <c r="B47" s="99" t="s">
        <v>153</v>
      </c>
      <c r="C47" s="100">
        <f t="shared" si="0"/>
        <v>0.1</v>
      </c>
      <c r="D47" s="100">
        <v>0.1</v>
      </c>
      <c r="E47" s="101"/>
    </row>
    <row r="48" s="90" customFormat="1" ht="17.25" customHeight="1" spans="1:5">
      <c r="A48" s="98">
        <v>30305</v>
      </c>
      <c r="B48" s="99" t="s">
        <v>154</v>
      </c>
      <c r="C48" s="100">
        <f t="shared" si="0"/>
        <v>0</v>
      </c>
      <c r="D48" s="100"/>
      <c r="E48" s="101"/>
    </row>
    <row r="49" s="90" customFormat="1" ht="17.25" customHeight="1" spans="1:5">
      <c r="A49" s="98">
        <v>30309</v>
      </c>
      <c r="B49" s="99" t="s">
        <v>155</v>
      </c>
      <c r="C49" s="100">
        <f t="shared" si="0"/>
        <v>3</v>
      </c>
      <c r="D49" s="100">
        <v>3</v>
      </c>
      <c r="E49" s="101"/>
    </row>
    <row r="50" s="90" customFormat="1" ht="17.25" customHeight="1" spans="1:5">
      <c r="A50" s="98">
        <v>31002</v>
      </c>
      <c r="B50" s="99" t="s">
        <v>156</v>
      </c>
      <c r="C50" s="100">
        <f t="shared" si="0"/>
        <v>2</v>
      </c>
      <c r="D50" s="100"/>
      <c r="E50" s="101">
        <v>2</v>
      </c>
    </row>
    <row r="51" s="90" customFormat="1" ht="17.25" customHeight="1"/>
    <row r="52" s="90" customFormat="1" ht="13.5"/>
    <row r="53" s="90" customFormat="1" ht="13.5"/>
    <row r="54" s="90" customFormat="1" ht="13.5"/>
    <row r="55" s="90" customFormat="1" ht="13.5"/>
    <row r="56" s="90" customFormat="1" ht="13.5"/>
    <row r="57" s="90" customFormat="1" ht="13.5"/>
    <row r="58" s="90" customFormat="1" ht="13.5"/>
    <row r="59" s="90" customFormat="1" ht="13.5"/>
    <row r="60" s="90" customFormat="1" ht="13.5"/>
    <row r="61" s="90" customFormat="1" ht="13.5"/>
    <row r="62" s="90" customFormat="1" ht="13.5"/>
    <row r="63" s="90" customFormat="1" ht="13.5"/>
    <row r="64" s="90" customFormat="1" ht="13.5"/>
  </sheetData>
  <sheetProtection formatCells="0" formatColumns="0" formatRows="0"/>
  <mergeCells count="2">
    <mergeCell ref="A2:E2"/>
    <mergeCell ref="A3:D3"/>
  </mergeCells>
  <pageMargins left="1.03888888888889" right="0.747916666666667" top="0.471527777777778" bottom="0.196527777777778" header="0.275" footer="0.275"/>
  <pageSetup paperSize="9" scale="85" orientation="portrait" horizontalDpi="180" verticalDpi="18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workbookViewId="0">
      <selection activeCell="A4" sqref="A4:C4"/>
    </sheetView>
  </sheetViews>
  <sheetFormatPr defaultColWidth="9" defaultRowHeight="14.25" outlineLevelRow="7" outlineLevelCol="6"/>
  <cols>
    <col min="4" max="4" width="19.375" customWidth="1"/>
    <col min="5" max="5" width="16.25" customWidth="1"/>
    <col min="6" max="6" width="17.375" customWidth="1"/>
    <col min="7" max="7" width="17.125" customWidth="1"/>
  </cols>
  <sheetData>
    <row r="1" customHeight="1"/>
    <row r="2" ht="20.25" customHeight="1" spans="1:7">
      <c r="A2" s="79" t="s">
        <v>157</v>
      </c>
      <c r="B2" s="79"/>
      <c r="C2" s="79"/>
      <c r="D2" s="79"/>
      <c r="E2" s="79"/>
      <c r="F2" s="79"/>
      <c r="G2" s="79"/>
    </row>
    <row r="3" s="32" customFormat="1" ht="21" customHeight="1" spans="1:7">
      <c r="A3" s="35" t="s">
        <v>14</v>
      </c>
      <c r="B3" s="80"/>
      <c r="C3" s="80"/>
      <c r="D3" s="80"/>
      <c r="E3" s="80"/>
      <c r="F3" s="80"/>
      <c r="G3" s="81" t="s">
        <v>39</v>
      </c>
    </row>
    <row r="4" s="32" customFormat="1" ht="21" customHeight="1" spans="1:7">
      <c r="A4" s="82" t="s">
        <v>63</v>
      </c>
      <c r="B4" s="83"/>
      <c r="C4" s="84"/>
      <c r="D4" s="85" t="s">
        <v>105</v>
      </c>
      <c r="E4" s="85" t="s">
        <v>64</v>
      </c>
      <c r="F4" s="85" t="s">
        <v>65</v>
      </c>
      <c r="G4" s="85" t="s">
        <v>66</v>
      </c>
    </row>
    <row r="5" s="32" customFormat="1" ht="21" customHeight="1" spans="1:7">
      <c r="A5" s="86" t="s">
        <v>40</v>
      </c>
      <c r="B5" s="86" t="s">
        <v>41</v>
      </c>
      <c r="C5" s="86" t="s">
        <v>42</v>
      </c>
      <c r="D5" s="86"/>
      <c r="E5" s="86"/>
      <c r="F5" s="86"/>
      <c r="G5" s="86"/>
    </row>
    <row r="6" s="32" customFormat="1" ht="21" customHeight="1" spans="1:7">
      <c r="A6" s="86" t="s">
        <v>54</v>
      </c>
      <c r="B6" s="86" t="s">
        <v>54</v>
      </c>
      <c r="C6" s="86" t="s">
        <v>54</v>
      </c>
      <c r="D6" s="86" t="s">
        <v>54</v>
      </c>
      <c r="E6" s="86">
        <v>1</v>
      </c>
      <c r="F6" s="86">
        <v>2</v>
      </c>
      <c r="G6" s="86">
        <v>3</v>
      </c>
    </row>
    <row r="7" s="33" customFormat="1" ht="21" customHeight="1" spans="1:7">
      <c r="A7" s="87"/>
      <c r="B7" s="87"/>
      <c r="C7" s="87"/>
      <c r="D7" s="88"/>
      <c r="E7" s="89"/>
      <c r="F7" s="89"/>
      <c r="G7" s="89"/>
    </row>
    <row r="8" s="32" customFormat="1" ht="21" customHeight="1" spans="1:1">
      <c r="A8" s="32" t="s">
        <v>158</v>
      </c>
    </row>
  </sheetData>
  <sheetProtection formatCells="0" formatColumns="0" formatRows="0"/>
  <mergeCells count="2">
    <mergeCell ref="A2:G2"/>
    <mergeCell ref="A4:C4"/>
  </mergeCells>
  <pageMargins left="1.17916666666667" right="0.747916666666667" top="0.984027777777778" bottom="0.984027777777778" header="0.511805555555556" footer="0.511805555555556"/>
  <pageSetup paperSize="9" orientation="landscape" horizontalDpi="2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showGridLines="0" workbookViewId="0">
      <selection activeCell="G8" sqref="G8"/>
    </sheetView>
  </sheetViews>
  <sheetFormatPr defaultColWidth="9" defaultRowHeight="13.5" outlineLevelCol="6"/>
  <cols>
    <col min="1" max="1" width="15.125" style="63" customWidth="1"/>
    <col min="2" max="3" width="12.25" style="63" customWidth="1"/>
    <col min="4" max="4" width="18.625" style="63" customWidth="1"/>
    <col min="5" max="5" width="14.5" style="63" customWidth="1"/>
    <col min="6" max="6" width="19.375" style="63" customWidth="1"/>
    <col min="7" max="7" width="19.625" style="63" customWidth="1"/>
    <col min="8" max="16384" width="9" style="63"/>
  </cols>
  <sheetData>
    <row r="1" customHeight="1"/>
    <row r="2" ht="38.25" customHeight="1" spans="1:7">
      <c r="A2" s="64" t="s">
        <v>159</v>
      </c>
      <c r="B2" s="64"/>
      <c r="C2" s="64"/>
      <c r="D2" s="64"/>
      <c r="E2" s="64"/>
      <c r="F2" s="64"/>
      <c r="G2" s="64"/>
    </row>
    <row r="3" ht="26.25" customHeight="1" spans="1:7">
      <c r="A3" s="65" t="s">
        <v>14</v>
      </c>
      <c r="B3" s="65"/>
      <c r="C3" s="65"/>
      <c r="D3" s="65"/>
      <c r="G3" s="66" t="s">
        <v>39</v>
      </c>
    </row>
    <row r="4" ht="26.25" customHeight="1" spans="1:7">
      <c r="A4" s="67" t="s">
        <v>160</v>
      </c>
      <c r="B4" s="68" t="s">
        <v>161</v>
      </c>
      <c r="C4" s="69"/>
      <c r="D4" s="69"/>
      <c r="E4" s="69"/>
      <c r="F4" s="69"/>
      <c r="G4" s="70"/>
    </row>
    <row r="5" ht="33.75" customHeight="1" spans="1:7">
      <c r="A5" s="71"/>
      <c r="B5" s="72" t="s">
        <v>162</v>
      </c>
      <c r="C5" s="72" t="s">
        <v>141</v>
      </c>
      <c r="D5" s="72" t="s">
        <v>163</v>
      </c>
      <c r="E5" s="72" t="s">
        <v>164</v>
      </c>
      <c r="F5" s="72" t="s">
        <v>165</v>
      </c>
      <c r="G5" s="73" t="s">
        <v>166</v>
      </c>
    </row>
    <row r="6" s="62" customFormat="1" ht="26.25" customHeight="1" spans="1:7">
      <c r="A6" s="74" t="s">
        <v>44</v>
      </c>
      <c r="B6" s="75">
        <f t="shared" ref="B6:G6" si="0">B7</f>
        <v>0.5</v>
      </c>
      <c r="C6" s="75">
        <f t="shared" si="0"/>
        <v>0.5</v>
      </c>
      <c r="D6" s="75">
        <f t="shared" si="0"/>
        <v>0</v>
      </c>
      <c r="E6" s="75">
        <f t="shared" si="0"/>
        <v>0</v>
      </c>
      <c r="F6" s="75">
        <f t="shared" si="0"/>
        <v>0</v>
      </c>
      <c r="G6" s="75">
        <f t="shared" si="0"/>
        <v>0</v>
      </c>
    </row>
    <row r="7" ht="26.25" customHeight="1" spans="1:7">
      <c r="A7" s="76" t="s">
        <v>167</v>
      </c>
      <c r="B7" s="75">
        <f>C7+D7+E7</f>
        <v>0.5</v>
      </c>
      <c r="C7" s="75">
        <v>0.5</v>
      </c>
      <c r="D7" s="75">
        <v>0</v>
      </c>
      <c r="E7" s="75">
        <v>0</v>
      </c>
      <c r="F7" s="75">
        <v>0</v>
      </c>
      <c r="G7" s="77">
        <v>0</v>
      </c>
    </row>
    <row r="8" ht="26.25" customHeight="1"/>
    <row r="9" spans="3:3">
      <c r="C9" s="78" t="s">
        <v>168</v>
      </c>
    </row>
  </sheetData>
  <sheetProtection formatCells="0" formatColumns="0" formatRows="0"/>
  <mergeCells count="4">
    <mergeCell ref="A2:G2"/>
    <mergeCell ref="A3:D3"/>
    <mergeCell ref="B4:G4"/>
    <mergeCell ref="A4:A5"/>
  </mergeCells>
  <printOptions horizontalCentered="1"/>
  <pageMargins left="0.709027777777778" right="0.709027777777778" top="0.75" bottom="0.75" header="0.309027777777778" footer="0.309027777777778"/>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13</vt:i4>
      </vt:variant>
    </vt:vector>
  </HeadingPairs>
  <TitlesOfParts>
    <vt:vector size="13" baseType="lpstr">
      <vt:lpstr>Sheet1</vt:lpstr>
      <vt:lpstr>部门收支总表</vt:lpstr>
      <vt:lpstr>部门收入总表</vt:lpstr>
      <vt:lpstr>部门支出总表</vt:lpstr>
      <vt:lpstr>财政拨款收支总表</vt:lpstr>
      <vt:lpstr>一般公共预算支出表</vt:lpstr>
      <vt:lpstr>一般公共预算基本支出</vt:lpstr>
      <vt:lpstr>政府性基金支出表</vt:lpstr>
      <vt:lpstr>一般公共预算“三公经费”预算表</vt:lpstr>
      <vt:lpstr>政府经济科目支出表</vt:lpstr>
      <vt:lpstr>部门经济科目支出表</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grapefruit</cp:lastModifiedBy>
  <cp:revision>1</cp:revision>
  <dcterms:created xsi:type="dcterms:W3CDTF">2017-01-18T07:18:00Z</dcterms:created>
  <cp:lastPrinted>2019-01-29T02:29:00Z</cp:lastPrinted>
  <dcterms:modified xsi:type="dcterms:W3CDTF">2019-02-15T02:32:57Z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EDOID">
    <vt:i4>5181292</vt:i4>
  </property>
</Properties>
</file>